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D\2021\1T21\"/>
    </mc:Choice>
  </mc:AlternateContent>
  <bookViews>
    <workbookView xWindow="0" yWindow="0" windowWidth="20490" windowHeight="7770" tabRatio="827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9" r:id="rId5"/>
    <sheet name="2.2 Custos Despesas operaci" sheetId="10" r:id="rId6"/>
    <sheet name="2.3 LAJIDA" sheetId="11" r:id="rId7"/>
    <sheet name="2.4 Resultado Financeiro" sheetId="12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17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4" l="1"/>
  <c r="N34" i="19" l="1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s="1"/>
  <c r="N18" i="19" l="1"/>
  <c r="N16" i="19" s="1"/>
  <c r="T26" i="19"/>
  <c r="T16" i="19" s="1"/>
</calcChain>
</file>

<file path=xl/sharedStrings.xml><?xml version="1.0" encoding="utf-8"?>
<sst xmlns="http://schemas.openxmlformats.org/spreadsheetml/2006/main" count="358" uniqueCount="244">
  <si>
    <t>(Em milhares de Reais)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</si>
  <si>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</si>
  <si>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</si>
  <si>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</si>
  <si>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</si>
  <si>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</si>
  <si>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</si>
  <si>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</si>
  <si>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</si>
  <si>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</si>
  <si>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</si>
  <si>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</si>
  <si>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</si>
  <si>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</si>
  <si>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</si>
  <si>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</si>
  <si>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</si>
  <si>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</si>
  <si>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</si>
  <si>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</si>
  <si>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</si>
  <si>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</si>
  <si>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</si>
  <si>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</si>
  <si>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Jan a Mar/2020</t>
  </si>
  <si>
    <t>Obrigações pós-emprego</t>
  </si>
  <si>
    <t>Materiais</t>
  </si>
  <si>
    <t>Serviços de terceiros</t>
  </si>
  <si>
    <t>Amortização</t>
  </si>
  <si>
    <t>Provisões operacionais</t>
  </si>
  <si>
    <t>Encargos de uso da rede básica de transmissão</t>
  </si>
  <si>
    <t>Var %</t>
  </si>
  <si>
    <t>Lucro líquido do período</t>
  </si>
  <si>
    <t>Total</t>
  </si>
  <si>
    <t>-</t>
  </si>
  <si>
    <t>Descrição (milhares)</t>
  </si>
  <si>
    <t>Proposta</t>
  </si>
  <si>
    <t>Realizado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</si>
  <si>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</si>
  <si>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</si>
  <si>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</si>
  <si>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</si>
  <si>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</si>
  <si>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</si>
  <si>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</si>
  <si>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</si>
  <si>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</si>
  <si>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</si>
  <si>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</si>
  <si>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</si>
  <si>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Total do circulante</t>
  </si>
  <si>
    <t>Não circulante</t>
  </si>
  <si>
    <t xml:space="preserve">Imposto de renda e contribuição social diferidos  </t>
  </si>
  <si>
    <t>Outros créditos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</si>
  <si>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</si>
  <si>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</si>
  <si>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</si>
  <si>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</si>
  <si>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</si>
  <si>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</si>
  <si>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</si>
  <si>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</si>
  <si>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</si>
  <si>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</si>
  <si>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</si>
  <si>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</si>
  <si>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</si>
  <si>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</si>
  <si>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</si>
  <si>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</si>
  <si>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</si>
  <si>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</si>
  <si>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</si>
  <si>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Lucros acumulados</t>
  </si>
  <si>
    <t xml:space="preserve">                                 - 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</si>
  <si>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</si>
  <si>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</si>
  <si>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</si>
  <si>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</si>
  <si>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</si>
  <si>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</si>
  <si>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</si>
  <si>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</si>
  <si>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</si>
  <si>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</si>
  <si>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</si>
  <si>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</si>
  <si>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</si>
  <si>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</si>
  <si>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</si>
  <si>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</si>
  <si>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</si>
  <si>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</si>
  <si>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</si>
  <si>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</si>
  <si>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</si>
  <si>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</si>
  <si>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</si>
  <si>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</si>
  <si>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período 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</si>
  <si>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</si>
  <si>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</si>
  <si>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</si>
  <si>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</si>
  <si>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</si>
  <si>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</si>
  <si>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</si>
  <si>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</si>
  <si>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</si>
  <si>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</si>
  <si>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</si>
  <si>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</si>
  <si>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</si>
  <si>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</si>
  <si>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</si>
  <si>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</si>
  <si>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CAIXA LÍQUIDO GERADO PELAS ATIVIDADES OPERACIONAIS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</si>
  <si>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</si>
  <si>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</si>
  <si>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</si>
  <si>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</si>
  <si>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</si>
  <si>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</si>
  <si>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</si>
  <si>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</si>
  <si>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</si>
  <si>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</si>
  <si>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</si>
  <si>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</si>
  <si>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</si>
  <si>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</si>
  <si>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</si>
  <si>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</si>
  <si>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Outras receitas operacionais</t>
  </si>
  <si>
    <t>Impostos e encargos incidentes sobre as receitas</t>
  </si>
  <si>
    <t>MWh (*)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</si>
  <si>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</si>
  <si>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</si>
  <si>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</si>
  <si>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</si>
  <si>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</si>
  <si>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</si>
  <si>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</si>
  <si>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</si>
  <si>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</si>
  <si>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</si>
  <si>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</si>
  <si>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</si>
  <si>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</si>
  <si>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</si>
  <si>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</si>
  <si>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</si>
  <si>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</si>
  <si>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</si>
  <si>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</si>
  <si>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</si>
  <si>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</si>
  <si>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Jan a Mar/2021</t>
  </si>
  <si>
    <t>RECURSOS TOTAIS</t>
  </si>
  <si>
    <t>REQUISITOS TOTAIS</t>
  </si>
  <si>
    <t xml:space="preserve">  11.769 GWh</t>
  </si>
  <si>
    <t xml:space="preserve">   11.769 GWh</t>
  </si>
  <si>
    <t xml:space="preserve">Industrial </t>
  </si>
  <si>
    <t xml:space="preserve">Comercial </t>
  </si>
  <si>
    <t xml:space="preserve">Rural </t>
  </si>
  <si>
    <t>Contrato Compra Energia Nuclear</t>
  </si>
  <si>
    <t>Contrato Cota Garantia Fisica</t>
  </si>
  <si>
    <t>Perdas - Rede Básica</t>
  </si>
  <si>
    <t xml:space="preserve">Geração Injetada Diretamente </t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</si>
  <si>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</si>
  <si>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</si>
  <si>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</si>
  <si>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</si>
  <si>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</si>
  <si>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</si>
  <si>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</si>
  <si>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</si>
  <si>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</si>
  <si>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</si>
  <si>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</si>
  <si>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</si>
  <si>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</si>
  <si>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 xml:space="preserve">                             - </t>
  </si>
  <si>
    <t xml:space="preserve">                            - </t>
  </si>
  <si>
    <t xml:space="preserve">                                              - </t>
  </si>
  <si>
    <t>Restituição de créditos de PIS/Pasep e Cofins aos consumidores - Realização</t>
  </si>
  <si>
    <t>Constituição de CVA e outros componentes financeiros</t>
  </si>
  <si>
    <t>Pessoal</t>
  </si>
  <si>
    <t>Participação de empregados e administradores no resultado</t>
  </si>
  <si>
    <t>Energia elétrica comprada para revenda</t>
  </si>
  <si>
    <t>Amortização direito de uso - arrendamento</t>
  </si>
  <si>
    <t>Custo de construção da infraestrutura de distribuição</t>
  </si>
  <si>
    <t>Outras despesas operacionais líquidas</t>
  </si>
  <si>
    <t>Lucro líquido do exercício</t>
  </si>
  <si>
    <t>Despesa com imposto de renda e contribuição social</t>
  </si>
  <si>
    <t>Resultado financeiro líquido</t>
  </si>
  <si>
    <t>= Lajida (1)</t>
  </si>
  <si>
    <t>Reversão de provisões tributárias</t>
  </si>
  <si>
    <t xml:space="preserve">                                      - </t>
  </si>
  <si>
    <t xml:space="preserve">                                - </t>
  </si>
  <si>
    <t>= Lajida ajustado (2)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</si>
  <si>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</si>
  <si>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</si>
  <si>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</si>
  <si>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</si>
  <si>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</si>
  <si>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PIS/Pasep e Cofins incidentes sobre receitas financeiras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</si>
  <si>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</si>
  <si>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</si>
  <si>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</si>
  <si>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</si>
  <si>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</si>
  <si>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</si>
  <si>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</si>
  <si>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Moedas</t>
  </si>
  <si>
    <t>Dólar Norte-Americano</t>
  </si>
  <si>
    <t>Total por moedas</t>
  </si>
  <si>
    <t>Indexadores</t>
  </si>
  <si>
    <t>IPCA (1)</t>
  </si>
  <si>
    <t>UFIR/RGR (2)</t>
  </si>
  <si>
    <t>CDI (3)</t>
  </si>
  <si>
    <t>Total por Indexadores</t>
  </si>
  <si>
    <t>(-) Custos de transação</t>
  </si>
  <si>
    <t>(-) Deságio</t>
  </si>
  <si>
    <t>Total geral</t>
  </si>
  <si>
    <t>Distribuição</t>
  </si>
  <si>
    <t>Infraestrutura</t>
  </si>
  <si>
    <t>Blindagem de BT</t>
  </si>
  <si>
    <t>Plano Integral de Combate às Perdas Comerciais</t>
  </si>
  <si>
    <t>Empréstimos, financiamentos e debêntures</t>
  </si>
  <si>
    <t>Passivos financeiros setoriais da concessão</t>
  </si>
  <si>
    <t>Outras obrigações</t>
  </si>
  <si>
    <t>Aumento (redução) de Ativos</t>
  </si>
  <si>
    <t>CAIXA LÍQUIDO CONSUMIDO PELAS ATIVIDADES DE INVESTIMENTO</t>
  </si>
  <si>
    <t>Resultado antes do imposto de renda e contribuição social</t>
  </si>
  <si>
    <t xml:space="preserve">Variação monetária - CVA </t>
  </si>
  <si>
    <t>Atualização dos créditos de PIS/Pasep e Cofins</t>
  </si>
  <si>
    <t>Encargos de empréstimos, financiamentos e debêntures</t>
  </si>
  <si>
    <t xml:space="preserve">Amortização do custo de transação </t>
  </si>
  <si>
    <t xml:space="preserve">Variações cambiais de empréstimos e financiamentos </t>
  </si>
  <si>
    <t xml:space="preserve">Variação monetária de empréstimos, financiamentos e debêntures </t>
  </si>
  <si>
    <t>Atualização PIS/Pasep e Cofins a restituir</t>
  </si>
  <si>
    <t>Variação monetária - CVA</t>
  </si>
  <si>
    <t>Variação monetária de arrendamentos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</si>
</sst>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  <numFmt numFmtId="170" formatCode="[$-416]mmm\-yy;@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rgb="FF000000"/>
      </patternFill>
    </fill>
  </fills>
  <borders count="3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</cellStyleXfs>
  <cellXfs count="194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3" fontId="0" fillId="4" borderId="0" xfId="0" applyNumberFormat="1" applyFill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167" fontId="0" fillId="0" borderId="0" xfId="0" applyNumberFormat="1" applyBorder="1"/>
    <xf numFmtId="0" fontId="1" fillId="0" borderId="0" xfId="0" applyFont="1" applyFill="1"/>
    <xf numFmtId="0" fontId="19" fillId="0" borderId="0" xfId="6" applyFont="1"/>
    <xf numFmtId="0" fontId="19" fillId="0" borderId="0" xfId="6" applyFont="1" applyFill="1"/>
    <xf numFmtId="0" fontId="20" fillId="0" borderId="0" xfId="7" applyFont="1"/>
    <xf numFmtId="0" fontId="19" fillId="0" borderId="0" xfId="7" applyFont="1"/>
    <xf numFmtId="0" fontId="20" fillId="7" borderId="0" xfId="7" applyFont="1" applyFill="1"/>
    <xf numFmtId="169" fontId="20" fillId="7" borderId="0" xfId="3" applyNumberFormat="1" applyFont="1" applyFill="1"/>
    <xf numFmtId="169" fontId="20" fillId="0" borderId="0" xfId="3" applyNumberFormat="1" applyFont="1" applyFill="1"/>
    <xf numFmtId="0" fontId="20" fillId="8" borderId="0" xfId="7" applyFont="1" applyFill="1"/>
    <xf numFmtId="169" fontId="20" fillId="8" borderId="0" xfId="3" applyNumberFormat="1" applyFont="1" applyFill="1"/>
    <xf numFmtId="169" fontId="20" fillId="9" borderId="0" xfId="7" applyNumberFormat="1" applyFont="1" applyFill="1"/>
    <xf numFmtId="169" fontId="20" fillId="9" borderId="0" xfId="3" applyNumberFormat="1" applyFont="1" applyFill="1"/>
    <xf numFmtId="0" fontId="19" fillId="3" borderId="0" xfId="7" applyFont="1" applyFill="1"/>
    <xf numFmtId="169" fontId="19" fillId="3" borderId="0" xfId="7" applyNumberFormat="1" applyFont="1" applyFill="1"/>
    <xf numFmtId="0" fontId="19" fillId="10" borderId="0" xfId="7" applyFont="1" applyFill="1"/>
    <xf numFmtId="169" fontId="19" fillId="10" borderId="0" xfId="7" applyNumberFormat="1" applyFont="1" applyFill="1"/>
    <xf numFmtId="169" fontId="19" fillId="3" borderId="0" xfId="3" applyNumberFormat="1" applyFont="1" applyFill="1"/>
    <xf numFmtId="164" fontId="19" fillId="0" borderId="0" xfId="3" applyNumberFormat="1" applyFont="1"/>
    <xf numFmtId="164" fontId="19" fillId="0" borderId="0" xfId="6" applyNumberFormat="1" applyFont="1"/>
    <xf numFmtId="0" fontId="7" fillId="0" borderId="0" xfId="0" applyFont="1" applyFill="1"/>
    <xf numFmtId="0" fontId="21" fillId="0" borderId="2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Alignment="1">
      <alignment horizontal="right" vertical="center"/>
    </xf>
    <xf numFmtId="0" fontId="27" fillId="11" borderId="9" xfId="0" applyFont="1" applyFill="1" applyBorder="1" applyAlignment="1">
      <alignment horizontal="center" vertical="center" wrapText="1"/>
    </xf>
    <xf numFmtId="167" fontId="25" fillId="0" borderId="2" xfId="0" applyNumberFormat="1" applyFont="1" applyBorder="1" applyAlignment="1">
      <alignment horizontal="right" vertical="center"/>
    </xf>
    <xf numFmtId="167" fontId="25" fillId="6" borderId="2" xfId="0" applyNumberFormat="1" applyFont="1" applyFill="1" applyBorder="1" applyAlignment="1">
      <alignment horizontal="right" vertical="center"/>
    </xf>
    <xf numFmtId="167" fontId="25" fillId="5" borderId="2" xfId="0" applyNumberFormat="1" applyFont="1" applyFill="1" applyBorder="1" applyAlignment="1">
      <alignment horizontal="right" vertical="center"/>
    </xf>
    <xf numFmtId="167" fontId="26" fillId="5" borderId="0" xfId="0" applyNumberFormat="1" applyFont="1" applyFill="1" applyAlignment="1">
      <alignment horizontal="right" vertical="center"/>
    </xf>
    <xf numFmtId="0" fontId="25" fillId="0" borderId="7" xfId="0" applyFont="1" applyBorder="1" applyAlignment="1">
      <alignment vertical="center"/>
    </xf>
    <xf numFmtId="0" fontId="25" fillId="6" borderId="7" xfId="0" applyFont="1" applyFill="1" applyBorder="1" applyAlignment="1">
      <alignment vertical="center"/>
    </xf>
    <xf numFmtId="167" fontId="28" fillId="6" borderId="2" xfId="0" applyNumberFormat="1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167" fontId="26" fillId="6" borderId="4" xfId="0" applyNumberFormat="1" applyFont="1" applyFill="1" applyBorder="1" applyAlignment="1">
      <alignment horizontal="right" vertical="center"/>
    </xf>
    <xf numFmtId="0" fontId="26" fillId="0" borderId="7" xfId="0" applyFont="1" applyBorder="1" applyAlignment="1">
      <alignment vertical="center"/>
    </xf>
    <xf numFmtId="167" fontId="28" fillId="0" borderId="2" xfId="0" applyNumberFormat="1" applyFont="1" applyBorder="1" applyAlignment="1">
      <alignment vertical="center"/>
    </xf>
    <xf numFmtId="167" fontId="25" fillId="6" borderId="5" xfId="0" applyNumberFormat="1" applyFont="1" applyFill="1" applyBorder="1" applyAlignment="1">
      <alignment horizontal="right" vertical="center"/>
    </xf>
    <xf numFmtId="167" fontId="25" fillId="6" borderId="6" xfId="0" applyNumberFormat="1" applyFont="1" applyFill="1" applyBorder="1" applyAlignment="1">
      <alignment horizontal="right" vertical="center"/>
    </xf>
    <xf numFmtId="0" fontId="26" fillId="5" borderId="8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167" fontId="26" fillId="6" borderId="3" xfId="0" applyNumberFormat="1" applyFont="1" applyFill="1" applyBorder="1" applyAlignment="1">
      <alignment horizontal="right" vertical="center"/>
    </xf>
    <xf numFmtId="1" fontId="27" fillId="11" borderId="0" xfId="0" applyNumberFormat="1" applyFont="1" applyFill="1" applyBorder="1" applyAlignment="1">
      <alignment horizontal="center" vertical="center" wrapText="1"/>
    </xf>
    <xf numFmtId="1" fontId="27" fillId="11" borderId="1" xfId="0" applyNumberFormat="1" applyFont="1" applyFill="1" applyBorder="1" applyAlignment="1">
      <alignment horizontal="center" vertical="center" wrapText="1"/>
    </xf>
    <xf numFmtId="170" fontId="27" fillId="11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 indent="2"/>
    </xf>
    <xf numFmtId="168" fontId="14" fillId="4" borderId="0" xfId="1" applyNumberFormat="1" applyFont="1" applyFill="1" applyAlignment="1">
      <alignment horizontal="right" vertical="center" wrapText="1"/>
    </xf>
    <xf numFmtId="168" fontId="14" fillId="4" borderId="2" xfId="1" applyNumberFormat="1" applyFont="1" applyFill="1" applyBorder="1" applyAlignment="1">
      <alignment horizontal="right" vertical="center" wrapText="1"/>
    </xf>
    <xf numFmtId="14" fontId="27" fillId="11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7" fontId="26" fillId="0" borderId="3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 wrapText="1"/>
    </xf>
    <xf numFmtId="167" fontId="25" fillId="2" borderId="7" xfId="0" applyNumberFormat="1" applyFont="1" applyFill="1" applyBorder="1" applyAlignment="1">
      <alignment horizontal="right" vertical="center"/>
    </xf>
    <xf numFmtId="167" fontId="25" fillId="2" borderId="2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7" fontId="25" fillId="2" borderId="5" xfId="0" applyNumberFormat="1" applyFont="1" applyFill="1" applyBorder="1" applyAlignment="1">
      <alignment horizontal="right" vertical="center"/>
    </xf>
    <xf numFmtId="167" fontId="25" fillId="2" borderId="6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25" fillId="2" borderId="7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4" fillId="4" borderId="2" xfId="0" applyFont="1" applyFill="1" applyBorder="1" applyAlignment="1">
      <alignment vertical="center"/>
    </xf>
    <xf numFmtId="3" fontId="30" fillId="4" borderId="2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Alignment="1">
      <alignment horizontal="right" vertical="center"/>
    </xf>
    <xf numFmtId="0" fontId="30" fillId="4" borderId="2" xfId="0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right" vertical="center"/>
    </xf>
    <xf numFmtId="0" fontId="5" fillId="12" borderId="0" xfId="0" applyFont="1" applyFill="1" applyBorder="1" applyAlignment="1">
      <alignment vertical="center" wrapText="1"/>
    </xf>
    <xf numFmtId="168" fontId="5" fillId="12" borderId="12" xfId="1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vertical="center"/>
    </xf>
    <xf numFmtId="3" fontId="25" fillId="2" borderId="13" xfId="0" applyNumberFormat="1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horizontal="right" vertical="center"/>
    </xf>
    <xf numFmtId="3" fontId="26" fillId="2" borderId="15" xfId="0" applyNumberFormat="1" applyFont="1" applyFill="1" applyBorder="1" applyAlignment="1">
      <alignment horizontal="right" vertical="center"/>
    </xf>
    <xf numFmtId="3" fontId="26" fillId="2" borderId="14" xfId="0" applyNumberFormat="1" applyFont="1" applyFill="1" applyBorder="1" applyAlignment="1">
      <alignment horizontal="right" vertical="center"/>
    </xf>
    <xf numFmtId="167" fontId="25" fillId="2" borderId="13" xfId="0" applyNumberFormat="1" applyFont="1" applyFill="1" applyBorder="1" applyAlignment="1">
      <alignment horizontal="right" vertical="center"/>
    </xf>
    <xf numFmtId="167" fontId="26" fillId="2" borderId="14" xfId="0" applyNumberFormat="1" applyFont="1" applyFill="1" applyBorder="1" applyAlignment="1">
      <alignment horizontal="right" vertical="center"/>
    </xf>
    <xf numFmtId="167" fontId="25" fillId="2" borderId="16" xfId="0" applyNumberFormat="1" applyFont="1" applyFill="1" applyBorder="1" applyAlignment="1">
      <alignment horizontal="right" vertical="center"/>
    </xf>
    <xf numFmtId="167" fontId="26" fillId="2" borderId="13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167" fontId="14" fillId="2" borderId="13" xfId="0" applyNumberFormat="1" applyFont="1" applyFill="1" applyBorder="1" applyAlignment="1">
      <alignment horizontal="right" vertical="center"/>
    </xf>
    <xf numFmtId="167" fontId="28" fillId="2" borderId="13" xfId="0" applyNumberFormat="1" applyFont="1" applyFill="1" applyBorder="1" applyAlignment="1">
      <alignment vertical="center"/>
    </xf>
    <xf numFmtId="167" fontId="14" fillId="2" borderId="16" xfId="0" applyNumberFormat="1" applyFont="1" applyFill="1" applyBorder="1" applyAlignment="1">
      <alignment horizontal="right" vertical="center"/>
    </xf>
    <xf numFmtId="167" fontId="13" fillId="2" borderId="13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/>
    </xf>
    <xf numFmtId="167" fontId="32" fillId="2" borderId="7" xfId="0" applyNumberFormat="1" applyFont="1" applyFill="1" applyBorder="1" applyAlignment="1">
      <alignment horizontal="right" vertical="center"/>
    </xf>
    <xf numFmtId="167" fontId="5" fillId="12" borderId="17" xfId="0" applyNumberFormat="1" applyFont="1" applyFill="1" applyBorder="1" applyAlignment="1">
      <alignment horizontal="right" vertical="center" wrapText="1"/>
    </xf>
    <xf numFmtId="166" fontId="5" fillId="12" borderId="17" xfId="0" applyNumberFormat="1" applyFont="1" applyFill="1" applyBorder="1" applyAlignment="1">
      <alignment horizontal="right" vertical="center" wrapText="1"/>
    </xf>
    <xf numFmtId="167" fontId="32" fillId="2" borderId="2" xfId="0" applyNumberFormat="1" applyFont="1" applyFill="1" applyBorder="1" applyAlignment="1">
      <alignment horizontal="right" vertical="center"/>
    </xf>
    <xf numFmtId="167" fontId="33" fillId="2" borderId="3" xfId="0" applyNumberFormat="1" applyFont="1" applyFill="1" applyBorder="1" applyAlignment="1">
      <alignment horizontal="right" vertical="center"/>
    </xf>
    <xf numFmtId="0" fontId="10" fillId="0" borderId="0" xfId="6"/>
    <xf numFmtId="0" fontId="35" fillId="0" borderId="0" xfId="6" applyFont="1"/>
    <xf numFmtId="0" fontId="10" fillId="0" borderId="20" xfId="6" applyFont="1" applyBorder="1"/>
    <xf numFmtId="0" fontId="10" fillId="0" borderId="0" xfId="6" applyFont="1"/>
    <xf numFmtId="0" fontId="36" fillId="0" borderId="20" xfId="0" applyFont="1" applyBorder="1" applyAlignment="1">
      <alignment horizontal="left" indent="1"/>
    </xf>
    <xf numFmtId="164" fontId="37" fillId="0" borderId="21" xfId="3" applyNumberFormat="1" applyFont="1" applyBorder="1" applyAlignment="1">
      <alignment horizontal="center"/>
    </xf>
    <xf numFmtId="164" fontId="37" fillId="0" borderId="21" xfId="3" applyNumberFormat="1" applyFont="1" applyBorder="1" applyAlignment="1">
      <alignment horizontal="left" indent="1"/>
    </xf>
    <xf numFmtId="164" fontId="40" fillId="0" borderId="21" xfId="3" applyNumberFormat="1" applyFont="1" applyBorder="1"/>
    <xf numFmtId="0" fontId="10" fillId="0" borderId="20" xfId="6" applyFont="1" applyBorder="1" applyAlignment="1">
      <alignment horizontal="left" indent="1"/>
    </xf>
    <xf numFmtId="164" fontId="40" fillId="0" borderId="21" xfId="3" applyNumberFormat="1" applyFont="1" applyBorder="1" applyAlignment="1">
      <alignment horizontal="center"/>
    </xf>
    <xf numFmtId="0" fontId="41" fillId="0" borderId="20" xfId="0" applyFont="1" applyBorder="1" applyAlignment="1">
      <alignment horizontal="left" indent="1"/>
    </xf>
    <xf numFmtId="0" fontId="41" fillId="0" borderId="22" xfId="0" applyFont="1" applyBorder="1"/>
    <xf numFmtId="164" fontId="40" fillId="0" borderId="23" xfId="3" applyNumberFormat="1" applyFont="1" applyBorder="1" applyAlignment="1">
      <alignment horizontal="center"/>
    </xf>
    <xf numFmtId="164" fontId="40" fillId="0" borderId="23" xfId="3" applyNumberFormat="1" applyFont="1" applyBorder="1"/>
    <xf numFmtId="0" fontId="25" fillId="2" borderId="20" xfId="0" applyFont="1" applyFill="1" applyBorder="1" applyAlignment="1">
      <alignment horizontal="left" indent="2"/>
    </xf>
    <xf numFmtId="164" fontId="10" fillId="2" borderId="21" xfId="3" applyNumberFormat="1" applyFont="1" applyFill="1" applyBorder="1" applyAlignment="1">
      <alignment horizontal="center"/>
    </xf>
    <xf numFmtId="164" fontId="10" fillId="2" borderId="21" xfId="3" applyNumberFormat="1" applyFont="1" applyFill="1" applyBorder="1"/>
    <xf numFmtId="0" fontId="10" fillId="2" borderId="20" xfId="6" applyFont="1" applyFill="1" applyBorder="1"/>
    <xf numFmtId="164" fontId="40" fillId="2" borderId="21" xfId="3" applyNumberFormat="1" applyFont="1" applyFill="1" applyBorder="1"/>
    <xf numFmtId="3" fontId="34" fillId="0" borderId="3" xfId="0" applyNumberFormat="1" applyFont="1" applyBorder="1"/>
    <xf numFmtId="0" fontId="26" fillId="2" borderId="8" xfId="0" applyFont="1" applyFill="1" applyBorder="1" applyAlignment="1">
      <alignment vertical="center"/>
    </xf>
    <xf numFmtId="167" fontId="25" fillId="2" borderId="13" xfId="1" applyNumberFormat="1" applyFont="1" applyFill="1" applyBorder="1" applyAlignment="1">
      <alignment horizontal="right" vertical="center"/>
    </xf>
    <xf numFmtId="167" fontId="25" fillId="2" borderId="0" xfId="1" applyNumberFormat="1" applyFont="1" applyFill="1" applyBorder="1" applyAlignment="1">
      <alignment horizontal="right" vertical="center"/>
    </xf>
    <xf numFmtId="3" fontId="26" fillId="2" borderId="4" xfId="1" applyNumberFormat="1" applyFont="1" applyFill="1" applyBorder="1" applyAlignment="1">
      <alignment horizontal="right" vertical="center"/>
    </xf>
    <xf numFmtId="167" fontId="26" fillId="2" borderId="4" xfId="1" applyNumberFormat="1" applyFont="1" applyFill="1" applyBorder="1" applyAlignment="1">
      <alignment horizontal="right" vertical="center"/>
    </xf>
    <xf numFmtId="167" fontId="26" fillId="2" borderId="7" xfId="0" applyNumberFormat="1" applyFont="1" applyFill="1" applyBorder="1" applyAlignment="1">
      <alignment horizontal="right" vertical="center"/>
    </xf>
    <xf numFmtId="167" fontId="26" fillId="2" borderId="2" xfId="0" applyNumberFormat="1" applyFont="1" applyFill="1" applyBorder="1" applyAlignment="1">
      <alignment horizontal="right" vertical="center"/>
    </xf>
    <xf numFmtId="167" fontId="26" fillId="2" borderId="24" xfId="0" applyNumberFormat="1" applyFont="1" applyFill="1" applyBorder="1" applyAlignment="1">
      <alignment horizontal="right" vertical="center"/>
    </xf>
    <xf numFmtId="167" fontId="26" fillId="2" borderId="25" xfId="0" applyNumberFormat="1" applyFont="1" applyFill="1" applyBorder="1" applyAlignment="1">
      <alignment horizontal="right" vertical="center"/>
    </xf>
    <xf numFmtId="167" fontId="26" fillId="2" borderId="26" xfId="0" applyNumberFormat="1" applyFont="1" applyFill="1" applyBorder="1" applyAlignment="1">
      <alignment horizontal="right" vertical="center"/>
    </xf>
    <xf numFmtId="167" fontId="26" fillId="2" borderId="27" xfId="0" applyNumberFormat="1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168" fontId="44" fillId="14" borderId="0" xfId="1" applyNumberFormat="1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indent="1"/>
    </xf>
    <xf numFmtId="168" fontId="44" fillId="0" borderId="0" xfId="1" applyNumberFormat="1" applyFont="1" applyFill="1" applyBorder="1" applyAlignment="1">
      <alignment horizontal="left" vertical="center" indent="1"/>
    </xf>
    <xf numFmtId="3" fontId="25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/>
    </xf>
    <xf numFmtId="3" fontId="26" fillId="2" borderId="28" xfId="0" applyNumberFormat="1" applyFont="1" applyFill="1" applyBorder="1" applyAlignment="1">
      <alignment horizontal="right" vertical="center"/>
    </xf>
    <xf numFmtId="3" fontId="26" fillId="2" borderId="3" xfId="0" applyNumberFormat="1" applyFont="1" applyFill="1" applyBorder="1" applyAlignment="1">
      <alignment horizontal="right" vertical="center"/>
    </xf>
    <xf numFmtId="3" fontId="26" fillId="2" borderId="29" xfId="0" applyNumberFormat="1" applyFont="1" applyFill="1" applyBorder="1" applyAlignment="1">
      <alignment horizontal="right" vertical="center"/>
    </xf>
    <xf numFmtId="3" fontId="25" fillId="2" borderId="28" xfId="0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vertical="center"/>
    </xf>
    <xf numFmtId="167" fontId="25" fillId="2" borderId="0" xfId="0" applyNumberFormat="1" applyFont="1" applyFill="1" applyBorder="1" applyAlignment="1">
      <alignment horizontal="right" vertical="center"/>
    </xf>
    <xf numFmtId="167" fontId="25" fillId="2" borderId="28" xfId="0" applyNumberFormat="1" applyFont="1" applyFill="1" applyBorder="1" applyAlignment="1">
      <alignment horizontal="right" vertical="center"/>
    </xf>
    <xf numFmtId="167" fontId="26" fillId="2" borderId="0" xfId="0" applyNumberFormat="1" applyFont="1" applyFill="1" applyBorder="1" applyAlignment="1">
      <alignment horizontal="right" vertical="center"/>
    </xf>
    <xf numFmtId="167" fontId="26" fillId="2" borderId="4" xfId="0" applyNumberFormat="1" applyFont="1" applyFill="1" applyBorder="1" applyAlignment="1">
      <alignment horizontal="right" vertical="center"/>
    </xf>
    <xf numFmtId="167" fontId="26" fillId="2" borderId="28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45" fillId="2" borderId="0" xfId="0" applyFont="1" applyFill="1" applyAlignment="1">
      <alignment vertical="center" wrapText="1"/>
    </xf>
    <xf numFmtId="167" fontId="26" fillId="2" borderId="3" xfId="0" applyNumberFormat="1" applyFont="1" applyFill="1" applyBorder="1" applyAlignment="1">
      <alignment horizontal="right" vertical="center"/>
    </xf>
    <xf numFmtId="166" fontId="25" fillId="2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42" fillId="13" borderId="18" xfId="0" applyFont="1" applyFill="1" applyBorder="1" applyAlignment="1">
      <alignment horizontal="center" vertical="center" readingOrder="1"/>
    </xf>
    <xf numFmtId="0" fontId="42" fillId="13" borderId="19" xfId="0" applyFont="1" applyFill="1" applyBorder="1" applyAlignment="1">
      <alignment horizontal="center" vertical="center" readingOrder="1"/>
    </xf>
    <xf numFmtId="0" fontId="42" fillId="13" borderId="20" xfId="0" applyFont="1" applyFill="1" applyBorder="1" applyAlignment="1">
      <alignment horizontal="center" vertical="center" readingOrder="1"/>
    </xf>
    <xf numFmtId="0" fontId="42" fillId="13" borderId="21" xfId="0" applyFont="1" applyFill="1" applyBorder="1" applyAlignment="1">
      <alignment horizontal="center" vertical="center" readingOrder="1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1" fillId="11" borderId="0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11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7" fillId="11" borderId="10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1" fontId="27" fillId="11" borderId="0" xfId="0" applyNumberFormat="1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vertical="center" wrapText="1"/>
    </xf>
    <xf numFmtId="166" fontId="25" fillId="2" borderId="13" xfId="1" applyNumberFormat="1" applyFont="1" applyFill="1" applyBorder="1" applyAlignment="1">
      <alignment horizontal="right" vertical="center"/>
    </xf>
    <xf numFmtId="166" fontId="25" fillId="2" borderId="0" xfId="1" applyNumberFormat="1" applyFont="1" applyFill="1" applyBorder="1" applyAlignment="1">
      <alignment horizontal="right" vertical="center"/>
    </xf>
    <xf numFmtId="166" fontId="26" fillId="2" borderId="4" xfId="1" applyNumberFormat="1" applyFont="1" applyFill="1" applyBorder="1" applyAlignment="1">
      <alignment horizontal="right" vertical="center"/>
    </xf>
    <xf numFmtId="3" fontId="26" fillId="2" borderId="13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Border="1" applyAlignment="1">
      <alignment horizontal="right" vertical="center"/>
    </xf>
    <xf numFmtId="167" fontId="13" fillId="2" borderId="0" xfId="0" applyNumberFormat="1" applyFont="1" applyFill="1" applyBorder="1" applyAlignment="1">
      <alignment horizontal="right" vertical="center"/>
    </xf>
    <xf numFmtId="167" fontId="14" fillId="2" borderId="28" xfId="0" applyNumberFormat="1" applyFont="1" applyFill="1" applyBorder="1" applyAlignment="1">
      <alignment horizontal="right" vertical="center"/>
    </xf>
    <xf numFmtId="167" fontId="13" fillId="2" borderId="3" xfId="0" applyNumberFormat="1" applyFont="1" applyFill="1" applyBorder="1" applyAlignment="1">
      <alignment horizontal="right" vertical="center"/>
    </xf>
  </cellXfs>
  <cellStyles count="8">
    <cellStyle name="Estilo 1" xfId="5"/>
    <cellStyle name="Normal" xfId="0" builtinId="0"/>
    <cellStyle name="Normal 2 2" xfId="6"/>
    <cellStyle name="Normal 3" xfId="2"/>
    <cellStyle name="Normal 3 2" xfId="7"/>
    <cellStyle name="Porcentagem 2" xfId="4"/>
    <cellStyle name="Vírgula" xfId="1" builtinId="3"/>
    <cellStyle name="Vírgula 2" xfId="3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hyperlink" Target="#'Cemig D (&#205;ndice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1T21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404812</xdr:colOff>
      <xdr:row>6</xdr:row>
      <xdr:rowOff>0</xdr:rowOff>
    </xdr:from>
    <xdr:to>
      <xdr:col>3</xdr:col>
      <xdr:colOff>1393033</xdr:colOff>
      <xdr:row>7</xdr:row>
      <xdr:rowOff>-1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4300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511967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62936" cy="112598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5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2021</a:t>
          </a:r>
        </a:p>
      </xdr:txBody>
    </xdr:sp>
    <xdr:clientData/>
  </xdr:twoCellAnchor>
  <xdr:twoCellAnchor>
    <xdr:from>
      <xdr:col>3</xdr:col>
      <xdr:colOff>1061245</xdr:colOff>
      <xdr:row>4</xdr:row>
      <xdr:rowOff>69055</xdr:rowOff>
    </xdr:from>
    <xdr:to>
      <xdr:col>4</xdr:col>
      <xdr:colOff>413346</xdr:colOff>
      <xdr:row>5</xdr:row>
      <xdr:rowOff>111485</xdr:rowOff>
    </xdr:to>
    <xdr:grpSp>
      <xdr:nvGrpSpPr>
        <xdr:cNvPr id="5" name="Agrupar 4"/>
        <xdr:cNvGrpSpPr/>
      </xdr:nvGrpSpPr>
      <xdr:grpSpPr>
        <a:xfrm>
          <a:off x="7359651" y="831055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2021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/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/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298258</xdr:colOff>
      <xdr:row>6</xdr:row>
      <xdr:rowOff>92448</xdr:rowOff>
    </xdr:from>
    <xdr:to>
      <xdr:col>8</xdr:col>
      <xdr:colOff>423626</xdr:colOff>
      <xdr:row>7</xdr:row>
      <xdr:rowOff>150278</xdr:rowOff>
    </xdr:to>
    <xdr:pic>
      <xdr:nvPicPr>
        <xdr:cNvPr id="24" name="Imagem 23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611" y="1302683"/>
          <a:ext cx="988221" cy="25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1381124</xdr:colOff>
      <xdr:row>5</xdr:row>
      <xdr:rowOff>141733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77349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369095</xdr:colOff>
      <xdr:row>6</xdr:row>
      <xdr:rowOff>47626</xdr:rowOff>
    </xdr:from>
    <xdr:to>
      <xdr:col>5</xdr:col>
      <xdr:colOff>1357316</xdr:colOff>
      <xdr:row>7</xdr:row>
      <xdr:rowOff>0</xdr:rowOff>
    </xdr:to>
    <xdr:pic>
      <xdr:nvPicPr>
        <xdr:cNvPr id="3" name="Imagem 2" descr="Descrição: I:\SA\CRCB\DEMONSTRACOES\relatorios\Capas\LOGO-TIPO\Cemig D color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20" y="1190626"/>
          <a:ext cx="988221" cy="2571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363287</xdr:colOff>
      <xdr:row>0</xdr:row>
      <xdr:rowOff>184683</xdr:rowOff>
    </xdr:from>
    <xdr:to>
      <xdr:col>4</xdr:col>
      <xdr:colOff>728414</xdr:colOff>
      <xdr:row>5</xdr:row>
      <xdr:rowOff>71223</xdr:rowOff>
    </xdr:to>
    <xdr:sp macro="" textlink="">
      <xdr:nvSpPr>
        <xdr:cNvPr id="4" name="CaixaDeTexto 3"/>
        <xdr:cNvSpPr txBox="1"/>
      </xdr:nvSpPr>
      <xdr:spPr>
        <a:xfrm>
          <a:off x="1287212" y="184683"/>
          <a:ext cx="5956302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408900</xdr:colOff>
      <xdr:row>4</xdr:row>
      <xdr:rowOff>0</xdr:rowOff>
    </xdr:from>
    <xdr:to>
      <xdr:col>5</xdr:col>
      <xdr:colOff>1245314</xdr:colOff>
      <xdr:row>5</xdr:row>
      <xdr:rowOff>36080</xdr:rowOff>
    </xdr:to>
    <xdr:grpSp>
      <xdr:nvGrpSpPr>
        <xdr:cNvPr id="5" name="Agrupar 4">
          <a:hlinkClick xmlns:r="http://schemas.openxmlformats.org/officeDocument/2006/relationships" r:id="rId3"/>
        </xdr:cNvPr>
        <xdr:cNvGrpSpPr/>
      </xdr:nvGrpSpPr>
      <xdr:grpSpPr>
        <a:xfrm>
          <a:off x="8314650" y="762000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141733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39175" cy="1094233"/>
        </a:xfrm>
        <a:prstGeom prst="rect">
          <a:avLst/>
        </a:prstGeom>
      </xdr:spPr>
    </xdr:pic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</xdr:cNvPr>
        <xdr:cNvGrpSpPr/>
      </xdr:nvGrpSpPr>
      <xdr:grpSpPr>
        <a:xfrm>
          <a:off x="7776914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6" name="Imagem 5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76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616293</xdr:colOff>
      <xdr:row>1</xdr:row>
      <xdr:rowOff>0</xdr:rowOff>
    </xdr:from>
    <xdr:to>
      <xdr:col>4</xdr:col>
      <xdr:colOff>981422</xdr:colOff>
      <xdr:row>3</xdr:row>
      <xdr:rowOff>166688</xdr:rowOff>
    </xdr:to>
    <xdr:sp macro="" textlink="">
      <xdr:nvSpPr>
        <xdr:cNvPr id="7" name="CaixaDeTexto 6"/>
        <xdr:cNvSpPr txBox="1"/>
      </xdr:nvSpPr>
      <xdr:spPr>
        <a:xfrm>
          <a:off x="1540218" y="190500"/>
          <a:ext cx="7070729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679283" y="797143"/>
          <a:ext cx="0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297655</xdr:colOff>
      <xdr:row>6</xdr:row>
      <xdr:rowOff>35718</xdr:rowOff>
    </xdr:from>
    <xdr:to>
      <xdr:col>3</xdr:col>
      <xdr:colOff>1285876</xdr:colOff>
      <xdr:row>6</xdr:row>
      <xdr:rowOff>297655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343" y="117871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511967</xdr:colOff>
      <xdr:row>4</xdr:row>
      <xdr:rowOff>35719</xdr:rowOff>
    </xdr:from>
    <xdr:to>
      <xdr:col>3</xdr:col>
      <xdr:colOff>1348381</xdr:colOff>
      <xdr:row>5</xdr:row>
      <xdr:rowOff>79736</xdr:rowOff>
    </xdr:to>
    <xdr:grpSp>
      <xdr:nvGrpSpPr>
        <xdr:cNvPr id="9" name="Agrupar 4">
          <a:hlinkClick xmlns:r="http://schemas.openxmlformats.org/officeDocument/2006/relationships" r:id="rId2"/>
        </xdr:cNvPr>
        <xdr:cNvGrpSpPr/>
      </xdr:nvGrpSpPr>
      <xdr:grpSpPr>
        <a:xfrm>
          <a:off x="6774655" y="797719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4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62465</xdr:colOff>
      <xdr:row>6</xdr:row>
      <xdr:rowOff>114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94370" cy="1143114"/>
        </a:xfrm>
        <a:prstGeom prst="rect">
          <a:avLst/>
        </a:prstGeom>
      </xdr:spPr>
    </xdr:pic>
    <xdr:clientData/>
  </xdr:twoCellAnchor>
  <xdr:twoCellAnchor>
    <xdr:from>
      <xdr:col>1</xdr:col>
      <xdr:colOff>730250</xdr:colOff>
      <xdr:row>1</xdr:row>
      <xdr:rowOff>23812</xdr:rowOff>
    </xdr:from>
    <xdr:to>
      <xdr:col>3</xdr:col>
      <xdr:colOff>1404936</xdr:colOff>
      <xdr:row>6</xdr:row>
      <xdr:rowOff>11906</xdr:rowOff>
    </xdr:to>
    <xdr:sp macro="" textlink="">
      <xdr:nvSpPr>
        <xdr:cNvPr id="4" name="CaixaDeTexto 3"/>
        <xdr:cNvSpPr txBox="1"/>
      </xdr:nvSpPr>
      <xdr:spPr>
        <a:xfrm>
          <a:off x="1539875" y="214312"/>
          <a:ext cx="5889624" cy="940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732383</xdr:colOff>
      <xdr:row>4</xdr:row>
      <xdr:rowOff>58956</xdr:rowOff>
    </xdr:from>
    <xdr:to>
      <xdr:col>3</xdr:col>
      <xdr:colOff>1568797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6756946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5</xdr:col>
      <xdr:colOff>367259</xdr:colOff>
      <xdr:row>4</xdr:row>
      <xdr:rowOff>51018</xdr:rowOff>
    </xdr:from>
    <xdr:to>
      <xdr:col>6</xdr:col>
      <xdr:colOff>679798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49134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952503</xdr:colOff>
      <xdr:row>6</xdr:row>
      <xdr:rowOff>250031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4</xdr:col>
      <xdr:colOff>84682</xdr:colOff>
      <xdr:row>4</xdr:row>
      <xdr:rowOff>54191</xdr:rowOff>
    </xdr:from>
    <xdr:to>
      <xdr:col>4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52307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501650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8</xdr:col>
      <xdr:colOff>732304</xdr:colOff>
      <xdr:row>4</xdr:row>
      <xdr:rowOff>48423</xdr:rowOff>
    </xdr:from>
    <xdr:to>
      <xdr:col>10</xdr:col>
      <xdr:colOff>489939</xdr:colOff>
      <xdr:row>5</xdr:row>
      <xdr:rowOff>84503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649835" y="810423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8</xdr:col>
      <xdr:colOff>285752</xdr:colOff>
      <xdr:row>5</xdr:row>
      <xdr:rowOff>178594</xdr:rowOff>
    </xdr:from>
    <xdr:to>
      <xdr:col>10</xdr:col>
      <xdr:colOff>250035</xdr:colOff>
      <xdr:row>7</xdr:row>
      <xdr:rowOff>0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3283" y="1131094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/>
  <cols>
    <col min="1" max="15" width="8.7109375" style="1" customWidth="1"/>
    <col min="16" max="16384" width="8.7109375" style="1" hidden="1"/>
  </cols>
  <sheetData>
    <row r="1" spans="13:15">
      <c r="M1" s="27"/>
      <c r="N1" s="27"/>
      <c r="O1" s="27"/>
    </row>
    <row r="2" spans="13:15">
      <c r="M2" s="27"/>
      <c r="N2" s="27"/>
      <c r="O2" s="27"/>
    </row>
    <row r="3" spans="13:15">
      <c r="M3" s="27"/>
      <c r="N3" s="27"/>
      <c r="O3" s="27"/>
    </row>
    <row r="4" spans="13:15">
      <c r="M4" s="27"/>
      <c r="N4" s="27"/>
      <c r="O4" s="27"/>
    </row>
    <row r="5" spans="13:15">
      <c r="M5" s="27"/>
      <c r="N5" s="27"/>
      <c r="O5" s="27"/>
    </row>
    <row r="6" spans="13:15">
      <c r="M6" s="27"/>
      <c r="N6" s="27"/>
      <c r="O6" s="27"/>
    </row>
    <row r="7" spans="13:15">
      <c r="M7" s="27"/>
      <c r="N7" s="27"/>
      <c r="O7" s="27"/>
    </row>
    <row r="8" spans="13:15">
      <c r="M8" s="27"/>
      <c r="N8" s="27"/>
      <c r="O8" s="27"/>
    </row>
    <row r="9" spans="13:15">
      <c r="M9" s="27"/>
      <c r="N9" s="27"/>
      <c r="O9" s="27"/>
    </row>
    <row r="10" spans="13:15">
      <c r="M10" s="27"/>
      <c r="N10" s="27"/>
      <c r="O10" s="27"/>
    </row>
    <row r="11" spans="13:15">
      <c r="M11" s="27"/>
      <c r="N11" s="27"/>
      <c r="O11" s="27"/>
    </row>
    <row r="12" spans="13:15">
      <c r="M12" s="27"/>
      <c r="N12" s="27"/>
      <c r="O12" s="27"/>
    </row>
    <row r="13" spans="13:15">
      <c r="M13" s="27"/>
      <c r="N13" s="27"/>
      <c r="O13" s="27"/>
    </row>
    <row r="14" spans="13:15">
      <c r="M14" s="27"/>
      <c r="N14" s="27"/>
      <c r="O14" s="27"/>
    </row>
    <row r="15" spans="13:15">
      <c r="M15" s="27"/>
      <c r="N15" s="27"/>
      <c r="O15" s="27"/>
    </row>
    <row r="16" spans="13:15">
      <c r="M16" s="27"/>
      <c r="N16" s="27"/>
      <c r="O16" s="27"/>
    </row>
    <row r="17" spans="13:15">
      <c r="M17" s="27"/>
      <c r="N17" s="27"/>
      <c r="O17" s="27"/>
    </row>
    <row r="18" spans="13:15">
      <c r="M18" s="27"/>
      <c r="N18" s="27"/>
      <c r="O18" s="27"/>
    </row>
    <row r="19" spans="13:15">
      <c r="M19" s="27"/>
      <c r="N19" s="27"/>
      <c r="O19" s="27"/>
    </row>
    <row r="20" spans="13:15">
      <c r="M20" s="27"/>
      <c r="N20" s="27"/>
      <c r="O20" s="27"/>
    </row>
    <row r="21" spans="13:15">
      <c r="M21" s="27"/>
      <c r="N21" s="27"/>
      <c r="O21" s="27"/>
    </row>
    <row r="22" spans="13:15">
      <c r="M22" s="27"/>
      <c r="N22" s="27"/>
      <c r="O22" s="27"/>
    </row>
    <row r="23" spans="13:15">
      <c r="M23" s="27"/>
      <c r="N23" s="27"/>
      <c r="O23" s="27"/>
    </row>
    <row r="24" spans="13:15">
      <c r="M24" s="27"/>
      <c r="N24" s="27"/>
      <c r="O24" s="27"/>
    </row>
    <row r="25" spans="13:15">
      <c r="M25" s="27"/>
      <c r="N25" s="27"/>
      <c r="O25" s="27"/>
    </row>
    <row r="26" spans="13:15">
      <c r="M26" s="27"/>
      <c r="N26" s="27"/>
      <c r="O26" s="27"/>
    </row>
    <row r="27" spans="13:15">
      <c r="M27" s="27"/>
      <c r="N27" s="27"/>
      <c r="O27" s="27"/>
    </row>
    <row r="28" spans="13:15">
      <c r="M28" s="27"/>
      <c r="N28" s="27"/>
      <c r="O28" s="27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showRowColHeaders="0" zoomScale="80" zoomScaleNormal="80" workbookViewId="0"/>
  </sheetViews>
  <sheetFormatPr defaultColWidth="0" defaultRowHeight="15" zeroHeight="1"/>
  <cols>
    <col min="1" max="1" width="13.7109375" style="21" customWidth="1"/>
    <col min="2" max="2" width="49.7109375" style="21" customWidth="1"/>
    <col min="3" max="4" width="22.28515625" style="21" customWidth="1"/>
    <col min="5" max="5" width="18.42578125" style="21" customWidth="1"/>
    <col min="6" max="7" width="9.140625" style="21" hidden="1" customWidth="1"/>
    <col min="8" max="16384" width="9.140625" style="21" hidden="1"/>
  </cols>
  <sheetData>
    <row r="1" spans="1:7"/>
    <row r="2" spans="1:7"/>
    <row r="3" spans="1:7"/>
    <row r="4" spans="1:7"/>
    <row r="5" spans="1:7">
      <c r="A5" s="19"/>
      <c r="B5" s="180"/>
      <c r="C5" s="181"/>
      <c r="D5" s="181"/>
      <c r="E5" s="181"/>
      <c r="F5" s="181"/>
      <c r="G5" s="181"/>
    </row>
    <row r="6" spans="1:7">
      <c r="A6" s="19"/>
      <c r="B6" s="181"/>
      <c r="C6" s="181"/>
      <c r="D6" s="181"/>
      <c r="E6" s="181"/>
      <c r="F6" s="181"/>
      <c r="G6" s="181"/>
    </row>
    <row r="7" spans="1:7" ht="21.6" customHeight="1">
      <c r="B7" s="6" t="s">
        <v>0</v>
      </c>
      <c r="C7" s="3"/>
      <c r="D7" s="3"/>
    </row>
    <row r="8" spans="1:7" ht="17.45" customHeight="1">
      <c r="B8" s="184" t="s">
        <v>35</v>
      </c>
      <c r="C8" s="67" t="s">
        <v>36</v>
      </c>
      <c r="D8" s="67" t="s">
        <v>37</v>
      </c>
    </row>
    <row r="9" spans="1:7" ht="17.45" customHeight="1">
      <c r="B9" s="184"/>
      <c r="C9" s="67">
        <v>2021</v>
      </c>
      <c r="D9" s="69">
        <v>44256</v>
      </c>
    </row>
    <row r="10" spans="1:7" ht="17.45" customHeight="1" thickBot="1">
      <c r="B10" s="92" t="s">
        <v>225</v>
      </c>
      <c r="C10" s="93">
        <v>2320</v>
      </c>
      <c r="D10" s="93">
        <v>294.72180817999993</v>
      </c>
    </row>
    <row r="11" spans="1:7" ht="17.45" customHeight="1" thickTop="1">
      <c r="B11" s="145" t="s">
        <v>226</v>
      </c>
      <c r="C11" s="146"/>
      <c r="D11" s="146">
        <v>285</v>
      </c>
    </row>
    <row r="12" spans="1:7" ht="17.45" customHeight="1">
      <c r="B12" s="147" t="s">
        <v>227</v>
      </c>
      <c r="C12" s="148"/>
      <c r="D12" s="148">
        <v>6</v>
      </c>
    </row>
    <row r="13" spans="1:7" ht="17.45" customHeight="1">
      <c r="B13" s="145" t="s">
        <v>228</v>
      </c>
      <c r="C13" s="146"/>
      <c r="D13" s="146">
        <v>4</v>
      </c>
    </row>
    <row r="14" spans="1:7" ht="17.45" customHeight="1">
      <c r="B14" s="70"/>
      <c r="C14" s="71"/>
      <c r="D14" s="72"/>
    </row>
    <row r="15" spans="1:7" ht="17.45" customHeight="1" thickBot="1">
      <c r="B15" s="92" t="s">
        <v>38</v>
      </c>
      <c r="C15" s="93"/>
      <c r="D15" s="93">
        <f>D10</f>
        <v>294.72180817999993</v>
      </c>
    </row>
    <row r="16" spans="1:7" ht="15.75" thickTop="1">
      <c r="C16" s="22"/>
    </row>
    <row r="17" hidden="1"/>
    <row r="18" hidden="1"/>
    <row r="19" hidden="1"/>
    <row r="20" hidden="1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3"/>
  <sheetViews>
    <sheetView showGridLines="0" showRowColHeaders="0" zoomScale="80" zoomScaleNormal="80" workbookViewId="0"/>
  </sheetViews>
  <sheetFormatPr defaultColWidth="0" defaultRowHeight="15" zeroHeight="1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/>
    <row r="2" spans="2:4"/>
    <row r="3" spans="2:4"/>
    <row r="4" spans="2:4">
      <c r="B4" s="180"/>
      <c r="C4" s="181"/>
      <c r="D4" s="181"/>
    </row>
    <row r="5" spans="2:4" ht="32.1" customHeight="1">
      <c r="B5" s="181"/>
      <c r="C5" s="181"/>
      <c r="D5" s="181"/>
    </row>
    <row r="6" spans="2:4">
      <c r="B6" s="181"/>
      <c r="C6" s="181"/>
      <c r="D6" s="181"/>
    </row>
    <row r="7" spans="2:4">
      <c r="B7" s="6" t="s">
        <v>0</v>
      </c>
      <c r="C7" s="2"/>
      <c r="D7" s="2"/>
    </row>
    <row r="8" spans="2:4">
      <c r="B8" s="185"/>
      <c r="C8" s="176" t="s">
        <v>23</v>
      </c>
      <c r="D8" s="177"/>
    </row>
    <row r="9" spans="2:4" ht="21.95" customHeight="1">
      <c r="B9" s="185"/>
      <c r="C9" s="73">
        <v>44286</v>
      </c>
      <c r="D9" s="73">
        <v>44196</v>
      </c>
    </row>
    <row r="10" spans="2:4" ht="23.1" customHeight="1">
      <c r="B10" s="82" t="s">
        <v>39</v>
      </c>
      <c r="C10" s="96"/>
      <c r="D10" s="96"/>
    </row>
    <row r="11" spans="2:4" ht="18.95" customHeight="1">
      <c r="B11" s="79" t="s">
        <v>40</v>
      </c>
      <c r="C11" s="95">
        <v>691380</v>
      </c>
      <c r="D11" s="95">
        <v>659045</v>
      </c>
    </row>
    <row r="12" spans="2:4" ht="18.95" customHeight="1">
      <c r="B12" s="79" t="s">
        <v>41</v>
      </c>
      <c r="C12" s="95">
        <v>1242795</v>
      </c>
      <c r="D12" s="95">
        <v>2104119</v>
      </c>
    </row>
    <row r="13" spans="2:4" ht="18.95" customHeight="1">
      <c r="B13" s="79" t="s">
        <v>42</v>
      </c>
      <c r="C13" s="95">
        <v>2955628</v>
      </c>
      <c r="D13" s="95">
        <v>2989608</v>
      </c>
    </row>
    <row r="14" spans="2:4" ht="18.95" customHeight="1">
      <c r="B14" s="79" t="s">
        <v>43</v>
      </c>
      <c r="C14" s="95">
        <v>287090</v>
      </c>
      <c r="D14" s="95">
        <v>257540</v>
      </c>
    </row>
    <row r="15" spans="2:4" ht="18.95" customHeight="1">
      <c r="B15" s="79" t="s">
        <v>107</v>
      </c>
      <c r="C15" s="95">
        <v>1564397</v>
      </c>
      <c r="D15" s="95">
        <v>1483677</v>
      </c>
    </row>
    <row r="16" spans="2:4" ht="18.95" customHeight="1">
      <c r="B16" s="79" t="s">
        <v>44</v>
      </c>
      <c r="C16" s="95">
        <v>11309</v>
      </c>
      <c r="D16" s="95">
        <v>128539</v>
      </c>
    </row>
    <row r="17" spans="2:4" ht="18.95" customHeight="1">
      <c r="B17" s="79" t="s">
        <v>45</v>
      </c>
      <c r="C17" s="95">
        <v>30646</v>
      </c>
      <c r="D17" s="95">
        <v>29312</v>
      </c>
    </row>
    <row r="18" spans="2:4" ht="18.95" customHeight="1">
      <c r="B18" s="79" t="s">
        <v>46</v>
      </c>
      <c r="C18" s="95">
        <v>177505</v>
      </c>
      <c r="D18" s="95">
        <v>179406</v>
      </c>
    </row>
    <row r="19" spans="2:4" ht="18.95" customHeight="1">
      <c r="B19" s="79" t="s">
        <v>47</v>
      </c>
      <c r="C19" s="95">
        <v>82616</v>
      </c>
      <c r="D19" s="149">
        <v>82616</v>
      </c>
    </row>
    <row r="20" spans="2:4" ht="18.95" customHeight="1">
      <c r="B20" s="79" t="s">
        <v>48</v>
      </c>
      <c r="C20" s="95">
        <v>43054</v>
      </c>
      <c r="D20" s="149">
        <v>43072</v>
      </c>
    </row>
    <row r="21" spans="2:4" ht="18.95" customHeight="1">
      <c r="B21" s="79" t="s">
        <v>49</v>
      </c>
      <c r="C21" s="95">
        <v>31039</v>
      </c>
      <c r="D21" s="149" t="s">
        <v>74</v>
      </c>
    </row>
    <row r="22" spans="2:4" ht="18.95" customHeight="1">
      <c r="B22" s="79" t="s">
        <v>53</v>
      </c>
      <c r="C22" s="95">
        <v>157615</v>
      </c>
      <c r="D22" s="149">
        <v>135835</v>
      </c>
    </row>
    <row r="23" spans="2:4" ht="18.95" customHeight="1">
      <c r="B23" s="82" t="s">
        <v>50</v>
      </c>
      <c r="C23" s="97">
        <v>7275074</v>
      </c>
      <c r="D23" s="151">
        <v>8092769</v>
      </c>
    </row>
    <row r="24" spans="2:4" ht="18.95" customHeight="1">
      <c r="B24" s="79"/>
      <c r="C24" s="95"/>
      <c r="D24" s="150"/>
    </row>
    <row r="25" spans="2:4" ht="18.95" customHeight="1">
      <c r="B25" s="82" t="s">
        <v>51</v>
      </c>
      <c r="C25" s="95"/>
      <c r="D25" s="150"/>
    </row>
    <row r="26" spans="2:4" ht="18.95" customHeight="1">
      <c r="B26" s="79" t="s">
        <v>41</v>
      </c>
      <c r="C26" s="95">
        <v>332010</v>
      </c>
      <c r="D26" s="149">
        <v>472371</v>
      </c>
    </row>
    <row r="27" spans="2:4" ht="18.95" customHeight="1">
      <c r="B27" s="79" t="s">
        <v>52</v>
      </c>
      <c r="C27" s="95">
        <v>1764264</v>
      </c>
      <c r="D27" s="149">
        <v>1747020</v>
      </c>
    </row>
    <row r="28" spans="2:4" ht="18.95" customHeight="1">
      <c r="B28" s="79" t="s">
        <v>107</v>
      </c>
      <c r="C28" s="95">
        <v>2533743</v>
      </c>
      <c r="D28" s="149">
        <v>2888626</v>
      </c>
    </row>
    <row r="29" spans="2:4" ht="11.45" customHeight="1">
      <c r="B29" s="79" t="s">
        <v>44</v>
      </c>
      <c r="C29" s="95">
        <v>66847</v>
      </c>
      <c r="D29" s="149">
        <v>66667</v>
      </c>
    </row>
    <row r="30" spans="2:4" ht="18.95" customHeight="1">
      <c r="B30" s="79" t="s">
        <v>109</v>
      </c>
      <c r="C30" s="95">
        <v>575435</v>
      </c>
      <c r="D30" s="149">
        <v>527628</v>
      </c>
    </row>
    <row r="31" spans="2:4" ht="18.95" customHeight="1">
      <c r="B31" s="79" t="s">
        <v>42</v>
      </c>
      <c r="C31" s="95">
        <v>95257</v>
      </c>
      <c r="D31" s="149">
        <v>120041</v>
      </c>
    </row>
    <row r="32" spans="2:4" ht="18.95" customHeight="1">
      <c r="B32" s="79" t="s">
        <v>43</v>
      </c>
      <c r="C32" s="95">
        <v>34029</v>
      </c>
      <c r="D32" s="149">
        <v>34085</v>
      </c>
    </row>
    <row r="33" spans="2:4" ht="18.95" customHeight="1">
      <c r="B33" s="79" t="s">
        <v>53</v>
      </c>
      <c r="C33" s="95">
        <v>13763</v>
      </c>
      <c r="D33" s="149">
        <v>13865</v>
      </c>
    </row>
    <row r="34" spans="2:4" ht="18.95" customHeight="1">
      <c r="B34" s="79" t="s">
        <v>49</v>
      </c>
      <c r="C34" s="95">
        <v>821436</v>
      </c>
      <c r="D34" s="149">
        <v>662739</v>
      </c>
    </row>
    <row r="35" spans="2:4" ht="18.95" customHeight="1">
      <c r="B35" s="79" t="s">
        <v>54</v>
      </c>
      <c r="C35" s="95">
        <v>1293426</v>
      </c>
      <c r="D35" s="149">
        <v>1141599</v>
      </c>
    </row>
    <row r="36" spans="2:4" ht="18.95" customHeight="1">
      <c r="B36" s="79" t="s">
        <v>55</v>
      </c>
      <c r="C36" s="95">
        <v>9199942</v>
      </c>
      <c r="D36" s="149">
        <v>9207269</v>
      </c>
    </row>
    <row r="37" spans="2:4" ht="18.95" customHeight="1">
      <c r="B37" s="79" t="s">
        <v>56</v>
      </c>
      <c r="C37" s="95">
        <v>158879</v>
      </c>
      <c r="D37" s="155">
        <v>166344</v>
      </c>
    </row>
    <row r="38" spans="2:4" ht="18.95" customHeight="1">
      <c r="B38" s="82" t="s">
        <v>57</v>
      </c>
      <c r="C38" s="154">
        <v>16889031</v>
      </c>
      <c r="D38" s="152">
        <v>17048254</v>
      </c>
    </row>
    <row r="39" spans="2:4" ht="24.75" customHeight="1" thickBot="1">
      <c r="B39" s="82" t="s">
        <v>58</v>
      </c>
      <c r="C39" s="98">
        <v>24164105</v>
      </c>
      <c r="D39" s="153">
        <v>25141023</v>
      </c>
    </row>
    <row r="40" spans="2:4" ht="15.75" thickTop="1"/>
    <row r="41" spans="2:4" hidden="1"/>
    <row r="42" spans="2:4" hidden="1"/>
    <row r="43" spans="2:4"/>
    <row r="44" spans="2:4"/>
    <row r="45" spans="2:4"/>
    <row r="46" spans="2:4"/>
    <row r="47" spans="2:4"/>
    <row r="48" spans="2:4"/>
    <row r="49"/>
    <row r="50"/>
    <row r="51"/>
    <row r="52"/>
    <row r="53"/>
  </sheetData>
  <mergeCells count="3">
    <mergeCell ref="B4:D6"/>
    <mergeCell ref="B8:B9"/>
    <mergeCell ref="C8:D8"/>
  </mergeCells>
  <conditionalFormatting sqref="B11:D38 C15:C39">
    <cfRule type="expression" dxfId="16" priority="6">
      <formula>MOD(ROW(),2)=0</formula>
    </cfRule>
  </conditionalFormatting>
  <conditionalFormatting sqref="B10:D38 C15:C39">
    <cfRule type="expression" dxfId="15" priority="5">
      <formula>MOD(ROW(),2)=0</formula>
    </cfRule>
  </conditionalFormatting>
  <conditionalFormatting sqref="B39">
    <cfRule type="expression" dxfId="14" priority="4">
      <formula>MOD(ROW(),2)=0</formula>
    </cfRule>
  </conditionalFormatting>
  <conditionalFormatting sqref="B39">
    <cfRule type="expression" dxfId="13" priority="3">
      <formula>MOD(ROW(),2)=0</formula>
    </cfRule>
  </conditionalFormatting>
  <conditionalFormatting sqref="C39:D39">
    <cfRule type="expression" dxfId="12" priority="2">
      <formula>MOD(ROW(),2)=0</formula>
    </cfRule>
  </conditionalFormatting>
  <conditionalFormatting sqref="C39:D39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showRowColHeaders="0" zoomScale="80" zoomScaleNormal="80" workbookViewId="0"/>
  </sheetViews>
  <sheetFormatPr defaultColWidth="0" defaultRowHeight="15" zeroHeight="1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/>
    <row r="2" spans="2:4"/>
    <row r="3" spans="2:4"/>
    <row r="4" spans="2:4" ht="17.25" customHeight="1">
      <c r="B4" s="180"/>
      <c r="C4" s="181"/>
      <c r="D4" s="181"/>
    </row>
    <row r="5" spans="2:4" ht="17.25" customHeight="1">
      <c r="B5" s="181"/>
      <c r="C5" s="181"/>
      <c r="D5" s="181"/>
    </row>
    <row r="6" spans="2:4" ht="17.25" customHeight="1">
      <c r="B6" s="181"/>
      <c r="C6" s="181"/>
      <c r="D6" s="181"/>
    </row>
    <row r="7" spans="2:4" ht="20.45" customHeight="1">
      <c r="B7" s="23" t="s">
        <v>0</v>
      </c>
      <c r="C7" s="24"/>
      <c r="D7" s="24"/>
    </row>
    <row r="8" spans="2:4" ht="20.45" customHeight="1">
      <c r="B8" s="185"/>
      <c r="C8" s="176" t="s">
        <v>23</v>
      </c>
      <c r="D8" s="177"/>
    </row>
    <row r="9" spans="2:4" ht="20.45" customHeight="1">
      <c r="B9" s="185"/>
      <c r="C9" s="73">
        <v>44286</v>
      </c>
      <c r="D9" s="73">
        <v>44196</v>
      </c>
    </row>
    <row r="10" spans="2:4" ht="20.45" customHeight="1">
      <c r="B10" s="82" t="s">
        <v>39</v>
      </c>
      <c r="C10" s="96"/>
      <c r="D10" s="96"/>
    </row>
    <row r="11" spans="2:4" s="9" customFormat="1" ht="20.45" customHeight="1">
      <c r="B11" s="79" t="s">
        <v>229</v>
      </c>
      <c r="C11" s="99">
        <v>828677</v>
      </c>
      <c r="D11" s="99">
        <v>1181014</v>
      </c>
    </row>
    <row r="12" spans="2:4" s="9" customFormat="1" ht="20.45" customHeight="1">
      <c r="B12" s="79" t="s">
        <v>59</v>
      </c>
      <c r="C12" s="99">
        <v>1430181</v>
      </c>
      <c r="D12" s="99">
        <v>1783607</v>
      </c>
    </row>
    <row r="13" spans="2:4" s="9" customFormat="1" ht="20.45" customHeight="1">
      <c r="B13" s="79" t="s">
        <v>60</v>
      </c>
      <c r="C13" s="99">
        <v>299504</v>
      </c>
      <c r="D13" s="99">
        <v>234490</v>
      </c>
    </row>
    <row r="14" spans="2:4" s="9" customFormat="1" ht="20.45" customHeight="1">
      <c r="B14" s="79" t="s">
        <v>61</v>
      </c>
      <c r="C14" s="99">
        <v>124011</v>
      </c>
      <c r="D14" s="99">
        <v>138444</v>
      </c>
    </row>
    <row r="15" spans="2:4" s="9" customFormat="1" ht="20.45" customHeight="1">
      <c r="B15" s="79" t="s">
        <v>62</v>
      </c>
      <c r="C15" s="99">
        <v>366826</v>
      </c>
      <c r="D15" s="99">
        <v>267696</v>
      </c>
    </row>
    <row r="16" spans="2:4" s="9" customFormat="1" ht="20.45" customHeight="1">
      <c r="B16" s="79" t="s">
        <v>63</v>
      </c>
      <c r="C16" s="99">
        <v>89807</v>
      </c>
      <c r="D16" s="99">
        <v>73691</v>
      </c>
    </row>
    <row r="17" spans="2:4" s="9" customFormat="1" ht="20.45" customHeight="1">
      <c r="B17" s="79" t="s">
        <v>25</v>
      </c>
      <c r="C17" s="99">
        <v>219686</v>
      </c>
      <c r="D17" s="99">
        <v>213283</v>
      </c>
    </row>
    <row r="18" spans="2:4" s="9" customFormat="1" ht="20.45" customHeight="1">
      <c r="B18" s="79" t="s">
        <v>46</v>
      </c>
      <c r="C18" s="99">
        <v>268843</v>
      </c>
      <c r="D18" s="99">
        <v>304869</v>
      </c>
    </row>
    <row r="19" spans="2:4" s="9" customFormat="1" ht="20.45" customHeight="1">
      <c r="B19" s="79" t="s">
        <v>230</v>
      </c>
      <c r="C19" s="157">
        <v>59026</v>
      </c>
      <c r="D19" s="157">
        <v>231322</v>
      </c>
    </row>
    <row r="20" spans="2:4" s="9" customFormat="1" ht="20.45" customHeight="1">
      <c r="B20" s="79" t="s">
        <v>64</v>
      </c>
      <c r="C20" s="157">
        <v>383101</v>
      </c>
      <c r="D20" s="157">
        <v>309434</v>
      </c>
    </row>
    <row r="21" spans="2:4" s="9" customFormat="1" ht="20.45" customHeight="1">
      <c r="B21" s="79" t="s">
        <v>67</v>
      </c>
      <c r="C21" s="157">
        <v>836107</v>
      </c>
      <c r="D21" s="157">
        <v>448019</v>
      </c>
    </row>
    <row r="22" spans="2:4" s="9" customFormat="1" ht="20.45" customHeight="1">
      <c r="B22" s="79" t="s">
        <v>65</v>
      </c>
      <c r="C22" s="157">
        <v>35565</v>
      </c>
      <c r="D22" s="157">
        <v>38521</v>
      </c>
    </row>
    <row r="23" spans="2:4" s="9" customFormat="1" ht="20.45" customHeight="1">
      <c r="B23" s="79" t="s">
        <v>231</v>
      </c>
      <c r="C23" s="158">
        <v>359952</v>
      </c>
      <c r="D23" s="158">
        <v>338794</v>
      </c>
    </row>
    <row r="24" spans="2:4" s="9" customFormat="1" ht="20.45" customHeight="1">
      <c r="B24" s="156" t="s">
        <v>50</v>
      </c>
      <c r="C24" s="159">
        <v>5301286</v>
      </c>
      <c r="D24" s="159">
        <v>5563184</v>
      </c>
    </row>
    <row r="25" spans="2:4" s="9" customFormat="1" ht="20.45" customHeight="1">
      <c r="B25" s="79"/>
      <c r="C25" s="157"/>
      <c r="D25" s="157"/>
    </row>
    <row r="26" spans="2:4" s="9" customFormat="1" ht="20.45" customHeight="1">
      <c r="B26" s="82" t="s">
        <v>51</v>
      </c>
      <c r="C26" s="157"/>
      <c r="D26" s="157"/>
    </row>
    <row r="27" spans="2:4" s="9" customFormat="1" ht="20.45" customHeight="1">
      <c r="B27" s="79" t="s">
        <v>229</v>
      </c>
      <c r="C27" s="157">
        <v>3592483</v>
      </c>
      <c r="D27" s="157">
        <v>3916226</v>
      </c>
    </row>
    <row r="28" spans="2:4" s="9" customFormat="1" ht="20.45" customHeight="1">
      <c r="B28" s="79" t="s">
        <v>66</v>
      </c>
      <c r="C28" s="157">
        <v>1206105</v>
      </c>
      <c r="D28" s="157">
        <v>1246762</v>
      </c>
    </row>
    <row r="29" spans="2:4" s="9" customFormat="1" ht="20.45" customHeight="1">
      <c r="B29" s="79" t="s">
        <v>25</v>
      </c>
      <c r="C29" s="157">
        <v>4440138</v>
      </c>
      <c r="D29" s="157">
        <v>4433298</v>
      </c>
    </row>
    <row r="30" spans="2:4" s="9" customFormat="1" ht="20.45" customHeight="1">
      <c r="B30" s="79" t="s">
        <v>62</v>
      </c>
      <c r="C30" s="157">
        <v>121203</v>
      </c>
      <c r="D30" s="157">
        <v>234237</v>
      </c>
    </row>
    <row r="31" spans="2:4" s="9" customFormat="1" ht="20.45" customHeight="1">
      <c r="B31" s="79" t="s">
        <v>67</v>
      </c>
      <c r="C31" s="157">
        <v>3023426</v>
      </c>
      <c r="D31" s="157">
        <v>3569837</v>
      </c>
    </row>
    <row r="32" spans="2:4" s="9" customFormat="1" ht="20.45" customHeight="1">
      <c r="B32" s="79" t="s">
        <v>65</v>
      </c>
      <c r="C32" s="157">
        <v>135340</v>
      </c>
      <c r="D32" s="157">
        <v>139241</v>
      </c>
    </row>
    <row r="33" spans="2:4" s="9" customFormat="1" ht="20.45" customHeight="1">
      <c r="B33" s="79" t="s">
        <v>231</v>
      </c>
      <c r="C33" s="158">
        <v>17008</v>
      </c>
      <c r="D33" s="158">
        <v>16607</v>
      </c>
    </row>
    <row r="34" spans="2:4" s="9" customFormat="1" ht="20.45" customHeight="1">
      <c r="B34" s="82" t="s">
        <v>57</v>
      </c>
      <c r="C34" s="160">
        <v>12535703</v>
      </c>
      <c r="D34" s="160">
        <v>13556208</v>
      </c>
    </row>
    <row r="35" spans="2:4" s="9" customFormat="1" ht="20.45" customHeight="1">
      <c r="B35" s="82" t="s">
        <v>68</v>
      </c>
      <c r="C35" s="160">
        <v>17836989</v>
      </c>
      <c r="D35" s="160">
        <v>19119392</v>
      </c>
    </row>
    <row r="36" spans="2:4" s="9" customFormat="1" ht="20.45" customHeight="1">
      <c r="B36" s="79"/>
      <c r="C36" s="157"/>
      <c r="D36" s="157"/>
    </row>
    <row r="37" spans="2:4" s="9" customFormat="1" ht="20.45" customHeight="1">
      <c r="B37" s="82" t="s">
        <v>69</v>
      </c>
      <c r="C37" s="157"/>
      <c r="D37" s="157"/>
    </row>
    <row r="38" spans="2:4" s="9" customFormat="1" ht="20.45" customHeight="1">
      <c r="B38" s="79" t="s">
        <v>70</v>
      </c>
      <c r="C38" s="157">
        <v>5371998</v>
      </c>
      <c r="D38" s="157">
        <v>5371998</v>
      </c>
    </row>
    <row r="39" spans="2:4" s="9" customFormat="1" ht="20.45" customHeight="1">
      <c r="B39" s="79" t="s">
        <v>71</v>
      </c>
      <c r="C39" s="157">
        <v>2567003</v>
      </c>
      <c r="D39" s="157">
        <v>2653670</v>
      </c>
    </row>
    <row r="40" spans="2:4" s="9" customFormat="1" ht="20.45" customHeight="1">
      <c r="B40" s="79" t="s">
        <v>72</v>
      </c>
      <c r="C40" s="157">
        <v>-2004037</v>
      </c>
      <c r="D40" s="157">
        <v>-2004037</v>
      </c>
    </row>
    <row r="41" spans="2:4" s="9" customFormat="1" ht="20.45" customHeight="1">
      <c r="B41" s="79" t="s">
        <v>73</v>
      </c>
      <c r="C41" s="158">
        <v>392152</v>
      </c>
      <c r="D41" s="158" t="s">
        <v>74</v>
      </c>
    </row>
    <row r="42" spans="2:4" s="9" customFormat="1" ht="20.45" customHeight="1">
      <c r="B42" s="82" t="s">
        <v>75</v>
      </c>
      <c r="C42" s="161">
        <v>6327116</v>
      </c>
      <c r="D42" s="161">
        <v>6021631</v>
      </c>
    </row>
    <row r="43" spans="2:4" s="9" customFormat="1" ht="20.45" customHeight="1">
      <c r="B43" s="82" t="s">
        <v>76</v>
      </c>
      <c r="C43" s="160">
        <v>24164105</v>
      </c>
      <c r="D43" s="160">
        <v>25141023</v>
      </c>
    </row>
    <row r="44" spans="2:4"/>
    <row r="45" spans="2:4"/>
    <row r="46" spans="2:4"/>
    <row r="47" spans="2:4"/>
    <row r="48" spans="2:4"/>
    <row r="49"/>
  </sheetData>
  <mergeCells count="3">
    <mergeCell ref="B4:D6"/>
    <mergeCell ref="B8:B9"/>
    <mergeCell ref="C8:D8"/>
  </mergeCells>
  <conditionalFormatting sqref="B11:D43">
    <cfRule type="expression" dxfId="10" priority="2">
      <formula>MOD(ROW(),2)=0</formula>
    </cfRule>
  </conditionalFormatting>
  <conditionalFormatting sqref="B10:D43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7"/>
  <sheetViews>
    <sheetView showGridLines="0" showRowColHeaders="0" zoomScale="80" zoomScaleNormal="80" workbookViewId="0"/>
  </sheetViews>
  <sheetFormatPr defaultColWidth="0" defaultRowHeight="15"/>
  <cols>
    <col min="1" max="1" width="10.42578125" customWidth="1"/>
    <col min="2" max="2" width="63" customWidth="1"/>
    <col min="3" max="3" width="21" customWidth="1"/>
    <col min="4" max="4" width="21.85546875" customWidth="1"/>
    <col min="5" max="5" width="12.42578125" customWidth="1"/>
    <col min="6" max="16384" width="8.7109375" hidden="1"/>
  </cols>
  <sheetData>
    <row r="5" spans="2:4">
      <c r="B5" s="180"/>
      <c r="C5" s="181"/>
      <c r="D5" s="181"/>
    </row>
    <row r="6" spans="2:4">
      <c r="B6" s="181"/>
      <c r="C6" s="181"/>
      <c r="D6" s="181"/>
    </row>
    <row r="7" spans="2:4" ht="7.5" customHeight="1">
      <c r="B7" s="181"/>
      <c r="C7" s="181"/>
      <c r="D7" s="181"/>
    </row>
    <row r="8" spans="2:4" ht="32.1" customHeight="1">
      <c r="B8" s="25" t="s">
        <v>1</v>
      </c>
      <c r="C8" s="2"/>
      <c r="D8" s="2"/>
    </row>
    <row r="9" spans="2:4" ht="32.1" customHeight="1">
      <c r="B9" s="185"/>
      <c r="C9" s="176" t="s">
        <v>23</v>
      </c>
      <c r="D9" s="177"/>
    </row>
    <row r="10" spans="2:4" ht="31.5" customHeight="1">
      <c r="B10" s="185"/>
      <c r="C10" s="73" t="s">
        <v>157</v>
      </c>
      <c r="D10" s="73" t="s">
        <v>24</v>
      </c>
    </row>
    <row r="11" spans="2:4" ht="29.1" customHeight="1">
      <c r="B11" s="164" t="s">
        <v>77</v>
      </c>
      <c r="C11" s="189">
        <v>4661975</v>
      </c>
      <c r="D11" s="189">
        <v>3777379</v>
      </c>
    </row>
    <row r="12" spans="2:4" ht="21" customHeight="1">
      <c r="B12" s="76"/>
      <c r="C12" s="99"/>
      <c r="D12" s="99"/>
    </row>
    <row r="13" spans="2:4">
      <c r="B13" s="164" t="s">
        <v>78</v>
      </c>
      <c r="C13" s="99"/>
      <c r="D13" s="99"/>
    </row>
    <row r="14" spans="2:4" ht="21" customHeight="1">
      <c r="B14" s="163" t="s">
        <v>79</v>
      </c>
      <c r="C14" s="99"/>
      <c r="D14" s="99"/>
    </row>
    <row r="15" spans="2:4" ht="21" customHeight="1">
      <c r="B15" s="76" t="s">
        <v>80</v>
      </c>
      <c r="C15" s="99">
        <v>-2148339</v>
      </c>
      <c r="D15" s="99">
        <v>-1919179</v>
      </c>
    </row>
    <row r="16" spans="2:4" ht="21" customHeight="1">
      <c r="B16" s="76" t="s">
        <v>30</v>
      </c>
      <c r="C16" s="99">
        <v>-765274</v>
      </c>
      <c r="D16" s="99">
        <v>-372581</v>
      </c>
    </row>
    <row r="17" spans="2:4">
      <c r="B17" s="76"/>
      <c r="C17" s="99">
        <v>-2913613</v>
      </c>
      <c r="D17" s="99">
        <v>-2291760</v>
      </c>
    </row>
    <row r="18" spans="2:4">
      <c r="B18" s="163" t="s">
        <v>81</v>
      </c>
      <c r="C18" s="99"/>
      <c r="D18" s="99"/>
    </row>
    <row r="19" spans="2:4" ht="21" customHeight="1">
      <c r="B19" s="76" t="s">
        <v>82</v>
      </c>
      <c r="C19" s="99">
        <v>-150234</v>
      </c>
      <c r="D19" s="99">
        <v>-160188</v>
      </c>
    </row>
    <row r="20" spans="2:4">
      <c r="B20" s="76" t="s">
        <v>26</v>
      </c>
      <c r="C20" s="157">
        <v>-7717</v>
      </c>
      <c r="D20" s="157">
        <v>-8398</v>
      </c>
    </row>
    <row r="21" spans="2:4">
      <c r="B21" s="76" t="s">
        <v>27</v>
      </c>
      <c r="C21" s="157">
        <v>-246567</v>
      </c>
      <c r="D21" s="157">
        <v>-208644</v>
      </c>
    </row>
    <row r="22" spans="2:4">
      <c r="B22" s="76" t="s">
        <v>28</v>
      </c>
      <c r="C22" s="157">
        <v>-142797</v>
      </c>
      <c r="D22" s="157">
        <v>-136180</v>
      </c>
    </row>
    <row r="23" spans="2:4">
      <c r="B23" s="76" t="s">
        <v>83</v>
      </c>
      <c r="C23" s="157">
        <v>15066</v>
      </c>
      <c r="D23" s="157">
        <v>-29603</v>
      </c>
    </row>
    <row r="24" spans="2:4" ht="21" customHeight="1">
      <c r="B24" s="76" t="s">
        <v>84</v>
      </c>
      <c r="C24" s="157">
        <v>-321301</v>
      </c>
      <c r="D24" s="157">
        <v>-248407</v>
      </c>
    </row>
    <row r="25" spans="2:4" ht="21" customHeight="1">
      <c r="B25" s="76" t="s">
        <v>85</v>
      </c>
      <c r="C25" s="157">
        <v>-7669</v>
      </c>
      <c r="D25" s="157">
        <v>-8381</v>
      </c>
    </row>
    <row r="26" spans="2:4" ht="21" customHeight="1">
      <c r="B26" s="76"/>
      <c r="C26" s="157">
        <v>-861219</v>
      </c>
      <c r="D26" s="157">
        <v>-799801</v>
      </c>
    </row>
    <row r="27" spans="2:4" ht="21" customHeight="1">
      <c r="B27" s="162"/>
      <c r="C27" s="157"/>
      <c r="D27" s="157"/>
    </row>
    <row r="28" spans="2:4">
      <c r="B28" s="163" t="s">
        <v>86</v>
      </c>
      <c r="C28" s="159">
        <v>-3774832</v>
      </c>
      <c r="D28" s="159">
        <v>-3091561</v>
      </c>
    </row>
    <row r="29" spans="2:4" ht="21" customHeight="1">
      <c r="B29" s="76"/>
      <c r="C29" s="99"/>
      <c r="D29" s="157"/>
    </row>
    <row r="30" spans="2:4" ht="21" customHeight="1">
      <c r="B30" s="163" t="s">
        <v>87</v>
      </c>
      <c r="C30" s="102">
        <v>887143</v>
      </c>
      <c r="D30" s="159">
        <v>685818</v>
      </c>
    </row>
    <row r="31" spans="2:4" ht="21" customHeight="1">
      <c r="B31" s="76"/>
      <c r="C31" s="99"/>
      <c r="D31" s="157"/>
    </row>
    <row r="32" spans="2:4" ht="21" customHeight="1">
      <c r="B32" s="163" t="s">
        <v>88</v>
      </c>
      <c r="C32" s="99"/>
      <c r="D32" s="157"/>
    </row>
    <row r="33" spans="2:4" ht="21" customHeight="1">
      <c r="B33" s="76" t="s">
        <v>89</v>
      </c>
      <c r="C33" s="99">
        <v>-44178</v>
      </c>
      <c r="D33" s="157">
        <v>-96145</v>
      </c>
    </row>
    <row r="34" spans="2:4" ht="21" customHeight="1">
      <c r="B34" s="76" t="s">
        <v>90</v>
      </c>
      <c r="C34" s="99">
        <v>-145704</v>
      </c>
      <c r="D34" s="157">
        <v>-135316</v>
      </c>
    </row>
    <row r="35" spans="2:4" ht="21" customHeight="1">
      <c r="B35" s="76" t="s">
        <v>91</v>
      </c>
      <c r="C35" s="101">
        <v>-116215</v>
      </c>
      <c r="D35" s="158">
        <v>-122723</v>
      </c>
    </row>
    <row r="36" spans="2:4" ht="21" customHeight="1">
      <c r="B36" s="164"/>
      <c r="C36" s="102">
        <v>-306097</v>
      </c>
      <c r="D36" s="159">
        <v>-354184</v>
      </c>
    </row>
    <row r="37" spans="2:4" ht="21" customHeight="1">
      <c r="B37" s="76"/>
      <c r="C37" s="99"/>
      <c r="D37" s="157"/>
    </row>
    <row r="38" spans="2:4" ht="21" customHeight="1">
      <c r="B38" s="163" t="s">
        <v>92</v>
      </c>
      <c r="C38" s="102">
        <v>581046</v>
      </c>
      <c r="D38" s="159">
        <v>331634</v>
      </c>
    </row>
    <row r="39" spans="2:4" ht="21" customHeight="1">
      <c r="B39" s="76" t="s">
        <v>93</v>
      </c>
      <c r="C39" s="99">
        <v>126899</v>
      </c>
      <c r="D39" s="157">
        <v>128024</v>
      </c>
    </row>
    <row r="40" spans="2:4" ht="21" customHeight="1">
      <c r="B40" s="76" t="s">
        <v>94</v>
      </c>
      <c r="C40" s="101">
        <v>-166354</v>
      </c>
      <c r="D40" s="158">
        <v>-162440</v>
      </c>
    </row>
    <row r="41" spans="2:4" ht="21" customHeight="1">
      <c r="B41" s="164" t="s">
        <v>234</v>
      </c>
      <c r="C41" s="102">
        <v>541591</v>
      </c>
      <c r="D41" s="159">
        <v>297218</v>
      </c>
    </row>
    <row r="42" spans="2:4" ht="21" customHeight="1">
      <c r="B42" s="76"/>
      <c r="C42" s="99"/>
      <c r="D42" s="157"/>
    </row>
    <row r="43" spans="2:4" ht="21" customHeight="1">
      <c r="B43" s="162" t="s">
        <v>95</v>
      </c>
      <c r="C43" s="99">
        <v>-166683</v>
      </c>
      <c r="D43" s="157">
        <v>-116958</v>
      </c>
    </row>
    <row r="44" spans="2:4" ht="21" customHeight="1">
      <c r="B44" s="76" t="s">
        <v>96</v>
      </c>
      <c r="C44" s="99">
        <v>17244</v>
      </c>
      <c r="D44" s="157">
        <v>16329</v>
      </c>
    </row>
    <row r="45" spans="2:4" ht="21" customHeight="1" thickBot="1">
      <c r="B45" s="164" t="s">
        <v>32</v>
      </c>
      <c r="C45" s="100">
        <v>392152</v>
      </c>
      <c r="D45" s="165">
        <v>196589</v>
      </c>
    </row>
    <row r="46" spans="2:4" ht="15.75" thickTop="1">
      <c r="B46" s="76" t="s">
        <v>97</v>
      </c>
      <c r="C46" s="99">
        <v>0.17</v>
      </c>
      <c r="D46" s="166">
        <v>0.08</v>
      </c>
    </row>
    <row r="47" spans="2:4">
      <c r="B47" s="162"/>
      <c r="C47" s="99"/>
      <c r="D47" s="157"/>
    </row>
  </sheetData>
  <mergeCells count="3">
    <mergeCell ref="B5:D7"/>
    <mergeCell ref="B9:B10"/>
    <mergeCell ref="C9:D9"/>
  </mergeCells>
  <conditionalFormatting sqref="B12:D22 B23:B41 D23:D41">
    <cfRule type="expression" dxfId="8" priority="6">
      <formula>MOD(ROW(),2)=0</formula>
    </cfRule>
  </conditionalFormatting>
  <conditionalFormatting sqref="B11:D22 B23:B41 D23:D41">
    <cfRule type="expression" dxfId="7" priority="5">
      <formula>MOD(ROW(),2)=0</formula>
    </cfRule>
  </conditionalFormatting>
  <conditionalFormatting sqref="B42:B47 D42:D47">
    <cfRule type="expression" dxfId="6" priority="4">
      <formula>MOD(ROW(),2)=0</formula>
    </cfRule>
  </conditionalFormatting>
  <conditionalFormatting sqref="B42:B47 D42:D47">
    <cfRule type="expression" dxfId="5" priority="3">
      <formula>MOD(ROW(),2)=0</formula>
    </cfRule>
  </conditionalFormatting>
  <conditionalFormatting sqref="C23:C47">
    <cfRule type="expression" dxfId="4" priority="2">
      <formula>MOD(ROW(),2)=0</formula>
    </cfRule>
  </conditionalFormatting>
  <conditionalFormatting sqref="C23:C47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GridLines="0" showRowColHeaders="0" zoomScale="80" zoomScaleNormal="80" workbookViewId="0"/>
  </sheetViews>
  <sheetFormatPr defaultColWidth="0" defaultRowHeight="15" zeroHeight="1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1" spans="2:4"/>
    <row r="2" spans="2:4"/>
    <row r="3" spans="2:4"/>
    <row r="4" spans="2:4"/>
    <row r="5" spans="2:4"/>
    <row r="6" spans="2:4"/>
    <row r="7" spans="2:4" ht="9.6" customHeight="1">
      <c r="B7" s="174"/>
      <c r="C7" s="178"/>
      <c r="D7" s="178"/>
    </row>
    <row r="8" spans="2:4">
      <c r="B8" s="6" t="s">
        <v>0</v>
      </c>
      <c r="C8" s="2"/>
      <c r="D8" s="2"/>
    </row>
    <row r="9" spans="2:4" ht="15.75" customHeight="1">
      <c r="B9" s="185"/>
      <c r="C9" s="176" t="s">
        <v>23</v>
      </c>
      <c r="D9" s="177"/>
    </row>
    <row r="10" spans="2:4" ht="32.450000000000003" customHeight="1">
      <c r="B10" s="185"/>
      <c r="C10" s="73" t="s">
        <v>157</v>
      </c>
      <c r="D10" s="73" t="s">
        <v>24</v>
      </c>
    </row>
    <row r="11" spans="2:4" ht="36.6" customHeight="1">
      <c r="B11" s="85" t="s">
        <v>98</v>
      </c>
      <c r="C11" s="103"/>
      <c r="D11" s="103"/>
    </row>
    <row r="12" spans="2:4" ht="21" customHeight="1">
      <c r="B12" s="86" t="s">
        <v>99</v>
      </c>
      <c r="C12" s="104">
        <v>392152</v>
      </c>
      <c r="D12" s="104">
        <v>196589</v>
      </c>
    </row>
    <row r="13" spans="2:4" ht="21" customHeight="1">
      <c r="B13" s="86" t="s">
        <v>100</v>
      </c>
      <c r="C13" s="105"/>
      <c r="D13" s="105"/>
    </row>
    <row r="14" spans="2:4" ht="21" customHeight="1">
      <c r="B14" s="86" t="s">
        <v>25</v>
      </c>
      <c r="C14" s="104">
        <v>85210</v>
      </c>
      <c r="D14" s="104">
        <v>83760</v>
      </c>
    </row>
    <row r="15" spans="2:4" ht="21" customHeight="1">
      <c r="B15" s="86" t="s">
        <v>28</v>
      </c>
      <c r="C15" s="104">
        <v>164257</v>
      </c>
      <c r="D15" s="104">
        <v>163082</v>
      </c>
    </row>
    <row r="16" spans="2:4" ht="21" customHeight="1">
      <c r="B16" s="86" t="s">
        <v>29</v>
      </c>
      <c r="C16" s="104">
        <v>18112</v>
      </c>
      <c r="D16" s="104">
        <v>125748</v>
      </c>
    </row>
    <row r="17" spans="2:4" ht="21" customHeight="1">
      <c r="B17" s="86" t="s">
        <v>101</v>
      </c>
      <c r="C17" s="104">
        <v>7987</v>
      </c>
      <c r="D17" s="104">
        <v>2521</v>
      </c>
    </row>
    <row r="18" spans="2:4" ht="21" customHeight="1">
      <c r="B18" s="86" t="s">
        <v>185</v>
      </c>
      <c r="C18" s="104">
        <v>-178373</v>
      </c>
      <c r="D18" s="104" t="s">
        <v>34</v>
      </c>
    </row>
    <row r="19" spans="2:4" ht="21" customHeight="1">
      <c r="B19" s="86" t="s">
        <v>102</v>
      </c>
      <c r="C19" s="104">
        <v>142933</v>
      </c>
      <c r="D19" s="104">
        <v>123147</v>
      </c>
    </row>
    <row r="20" spans="2:4" ht="21" customHeight="1">
      <c r="B20" s="86" t="s">
        <v>103</v>
      </c>
      <c r="C20" s="104">
        <v>-10906</v>
      </c>
      <c r="D20" s="104">
        <v>-724</v>
      </c>
    </row>
    <row r="21" spans="2:4" ht="21" customHeight="1">
      <c r="B21" s="86" t="s">
        <v>104</v>
      </c>
      <c r="C21" s="104">
        <v>468</v>
      </c>
      <c r="D21" s="104">
        <v>507</v>
      </c>
    </row>
    <row r="22" spans="2:4" ht="21" customHeight="1">
      <c r="B22" s="86" t="s">
        <v>105</v>
      </c>
      <c r="C22" s="104">
        <v>-338907</v>
      </c>
      <c r="D22" s="104">
        <v>54602</v>
      </c>
    </row>
    <row r="23" spans="2:4" ht="21" customHeight="1">
      <c r="B23" s="86" t="s">
        <v>106</v>
      </c>
      <c r="C23" s="106">
        <v>-17244</v>
      </c>
      <c r="D23" s="106">
        <v>-16329</v>
      </c>
    </row>
    <row r="24" spans="2:4" ht="21" customHeight="1">
      <c r="B24" s="86"/>
      <c r="C24" s="105">
        <v>265689</v>
      </c>
      <c r="D24" s="105">
        <v>732903</v>
      </c>
    </row>
    <row r="25" spans="2:4" ht="21" customHeight="1">
      <c r="B25" s="86" t="s">
        <v>232</v>
      </c>
      <c r="C25" s="104"/>
      <c r="D25" s="104"/>
    </row>
    <row r="26" spans="2:4" ht="21" customHeight="1">
      <c r="B26" s="86" t="s">
        <v>42</v>
      </c>
      <c r="C26" s="104">
        <v>14586</v>
      </c>
      <c r="D26" s="104">
        <v>-75253</v>
      </c>
    </row>
    <row r="27" spans="2:4" ht="21" customHeight="1">
      <c r="B27" s="86" t="s">
        <v>43</v>
      </c>
      <c r="C27" s="104">
        <v>-29494</v>
      </c>
      <c r="D27" s="104">
        <v>-5970</v>
      </c>
    </row>
    <row r="28" spans="2:4" ht="21" customHeight="1">
      <c r="B28" s="86" t="s">
        <v>105</v>
      </c>
      <c r="C28" s="104" t="s">
        <v>34</v>
      </c>
      <c r="D28" s="104">
        <v>62771</v>
      </c>
    </row>
    <row r="29" spans="2:4" ht="21" customHeight="1">
      <c r="B29" s="86" t="s">
        <v>107</v>
      </c>
      <c r="C29" s="104">
        <v>47017</v>
      </c>
      <c r="D29" s="104">
        <v>-17578</v>
      </c>
    </row>
    <row r="30" spans="2:4" ht="21" customHeight="1">
      <c r="B30" s="86" t="s">
        <v>108</v>
      </c>
      <c r="C30" s="104">
        <v>-4177</v>
      </c>
      <c r="D30" s="104">
        <v>-3109</v>
      </c>
    </row>
    <row r="31" spans="2:4" ht="21" customHeight="1">
      <c r="B31" s="86" t="s">
        <v>109</v>
      </c>
      <c r="C31" s="104">
        <v>-46254</v>
      </c>
      <c r="D31" s="104">
        <v>1212775</v>
      </c>
    </row>
    <row r="32" spans="2:4" ht="21" customHeight="1">
      <c r="B32" s="86" t="s">
        <v>46</v>
      </c>
      <c r="C32" s="104">
        <v>1901</v>
      </c>
      <c r="D32" s="104">
        <v>-8757</v>
      </c>
    </row>
    <row r="33" spans="2:4" ht="21" customHeight="1">
      <c r="B33" s="86" t="s">
        <v>48</v>
      </c>
      <c r="C33" s="104">
        <v>18</v>
      </c>
      <c r="D33" s="104">
        <v>-65</v>
      </c>
    </row>
    <row r="34" spans="2:4" ht="21" customHeight="1">
      <c r="B34" s="86" t="s">
        <v>85</v>
      </c>
      <c r="C34" s="106">
        <v>-12012</v>
      </c>
      <c r="D34" s="106">
        <v>74271</v>
      </c>
    </row>
    <row r="35" spans="2:4" ht="21" customHeight="1">
      <c r="B35" s="86"/>
      <c r="C35" s="104">
        <v>-28415</v>
      </c>
      <c r="D35" s="104">
        <v>1239085</v>
      </c>
    </row>
    <row r="36" spans="2:4" ht="21" customHeight="1">
      <c r="B36" s="86" t="s">
        <v>110</v>
      </c>
      <c r="C36" s="105"/>
      <c r="D36" s="105"/>
    </row>
    <row r="37" spans="2:4" ht="21" customHeight="1">
      <c r="B37" s="86" t="s">
        <v>59</v>
      </c>
      <c r="C37" s="104">
        <v>-370389</v>
      </c>
      <c r="D37" s="104">
        <v>-270647</v>
      </c>
    </row>
    <row r="38" spans="2:4" ht="21" customHeight="1">
      <c r="B38" s="86" t="s">
        <v>111</v>
      </c>
      <c r="C38" s="104">
        <v>240179</v>
      </c>
      <c r="D38" s="104">
        <v>35254</v>
      </c>
    </row>
    <row r="39" spans="2:4" ht="21" customHeight="1">
      <c r="B39" s="86" t="s">
        <v>112</v>
      </c>
      <c r="C39" s="104">
        <v>166683</v>
      </c>
      <c r="D39" s="104">
        <v>116958</v>
      </c>
    </row>
    <row r="40" spans="2:4" ht="21" customHeight="1">
      <c r="B40" s="86" t="s">
        <v>61</v>
      </c>
      <c r="C40" s="104">
        <v>-14433</v>
      </c>
      <c r="D40" s="104">
        <v>-9466</v>
      </c>
    </row>
    <row r="41" spans="2:4" ht="21" customHeight="1">
      <c r="B41" s="86" t="s">
        <v>46</v>
      </c>
      <c r="C41" s="104">
        <v>-36026</v>
      </c>
      <c r="D41" s="104">
        <v>-3841</v>
      </c>
    </row>
    <row r="42" spans="2:4" ht="21" customHeight="1">
      <c r="B42" s="86" t="s">
        <v>62</v>
      </c>
      <c r="C42" s="104">
        <v>-13904</v>
      </c>
      <c r="D42" s="104">
        <v>10357</v>
      </c>
    </row>
    <row r="43" spans="2:4" ht="21" customHeight="1">
      <c r="B43" s="86" t="s">
        <v>25</v>
      </c>
      <c r="C43" s="104">
        <v>-71967</v>
      </c>
      <c r="D43" s="104">
        <v>-63407</v>
      </c>
    </row>
    <row r="44" spans="2:4" ht="21" customHeight="1">
      <c r="B44" s="86" t="s">
        <v>66</v>
      </c>
      <c r="C44" s="104">
        <v>-25591</v>
      </c>
      <c r="D44" s="104">
        <v>-40558</v>
      </c>
    </row>
    <row r="45" spans="2:4" ht="21" customHeight="1">
      <c r="B45" s="86" t="s">
        <v>63</v>
      </c>
      <c r="C45" s="104">
        <v>16116</v>
      </c>
      <c r="D45" s="104">
        <v>-18774</v>
      </c>
    </row>
    <row r="46" spans="2:4" ht="21" customHeight="1">
      <c r="B46" s="86" t="s">
        <v>85</v>
      </c>
      <c r="C46" s="106">
        <v>26541</v>
      </c>
      <c r="D46" s="106">
        <v>54622</v>
      </c>
    </row>
    <row r="47" spans="2:4" ht="21" customHeight="1">
      <c r="B47" s="86"/>
      <c r="C47" s="106">
        <v>-82791</v>
      </c>
      <c r="D47" s="106">
        <v>-189502</v>
      </c>
    </row>
    <row r="48" spans="2:4" ht="21" customHeight="1">
      <c r="B48" s="85" t="s">
        <v>113</v>
      </c>
      <c r="C48" s="107">
        <v>154483</v>
      </c>
      <c r="D48" s="107">
        <v>1782486</v>
      </c>
    </row>
    <row r="49" spans="1:5" ht="21" customHeight="1">
      <c r="B49" s="86" t="s">
        <v>114</v>
      </c>
      <c r="C49" s="104">
        <v>-87469</v>
      </c>
      <c r="D49" s="104">
        <v>-124650</v>
      </c>
    </row>
    <row r="50" spans="1:5" ht="21" customHeight="1">
      <c r="B50" s="86" t="s">
        <v>115</v>
      </c>
      <c r="C50" s="104">
        <v>-240</v>
      </c>
      <c r="D50" s="104">
        <v>-233</v>
      </c>
    </row>
    <row r="51" spans="1:5" s="21" customFormat="1" ht="21" customHeight="1">
      <c r="A51"/>
      <c r="B51" s="86" t="s">
        <v>116</v>
      </c>
      <c r="C51" s="107">
        <v>66774</v>
      </c>
      <c r="D51" s="107">
        <v>1657603</v>
      </c>
    </row>
    <row r="52" spans="1:5" s="21" customFormat="1" ht="21" customHeight="1">
      <c r="A52"/>
      <c r="B52" s="85"/>
      <c r="C52" s="191"/>
      <c r="D52" s="191"/>
    </row>
    <row r="53" spans="1:5" s="21" customFormat="1" ht="21" customHeight="1">
      <c r="A53"/>
      <c r="B53" s="85" t="s">
        <v>118</v>
      </c>
      <c r="C53" s="104"/>
      <c r="D53" s="104"/>
      <c r="E53" s="87"/>
    </row>
    <row r="54" spans="1:5" s="21" customFormat="1" ht="21" customHeight="1">
      <c r="A54"/>
      <c r="B54" s="86" t="s">
        <v>119</v>
      </c>
      <c r="C54" s="104">
        <v>1001685</v>
      </c>
      <c r="D54" s="104">
        <v>-816713</v>
      </c>
      <c r="E54" s="88"/>
    </row>
    <row r="55" spans="1:5" s="21" customFormat="1" ht="21" customHeight="1">
      <c r="A55"/>
      <c r="B55" s="86" t="s">
        <v>120</v>
      </c>
      <c r="C55" s="104">
        <v>-6494</v>
      </c>
      <c r="D55" s="104">
        <v>-3039</v>
      </c>
      <c r="E55" s="88"/>
    </row>
    <row r="56" spans="1:5" s="21" customFormat="1" ht="21" customHeight="1">
      <c r="A56"/>
      <c r="B56" s="86" t="s">
        <v>121</v>
      </c>
      <c r="C56" s="192">
        <v>-308695</v>
      </c>
      <c r="D56" s="192">
        <v>-229121</v>
      </c>
      <c r="E56" s="88"/>
    </row>
    <row r="57" spans="1:5" s="21" customFormat="1" ht="21" customHeight="1">
      <c r="A57"/>
      <c r="B57" s="85" t="s">
        <v>233</v>
      </c>
      <c r="C57" s="191">
        <v>686496</v>
      </c>
      <c r="D57" s="191">
        <v>-1048873</v>
      </c>
      <c r="E57" s="89"/>
    </row>
    <row r="58" spans="1:5" s="21" customFormat="1" ht="21" customHeight="1">
      <c r="A58"/>
      <c r="B58" s="86"/>
      <c r="C58" s="190"/>
      <c r="D58" s="190"/>
      <c r="E58" s="87"/>
    </row>
    <row r="59" spans="1:5" s="21" customFormat="1" ht="21" customHeight="1">
      <c r="A59"/>
      <c r="B59" s="85" t="s">
        <v>122</v>
      </c>
      <c r="C59" s="190"/>
      <c r="D59" s="190"/>
      <c r="E59" s="87"/>
    </row>
    <row r="60" spans="1:5" s="21" customFormat="1" ht="21" customHeight="1">
      <c r="A60"/>
      <c r="B60" s="86" t="s">
        <v>123</v>
      </c>
      <c r="C60" s="190">
        <v>-13600</v>
      </c>
      <c r="D60" s="190">
        <v>-16805</v>
      </c>
      <c r="E60" s="90"/>
    </row>
    <row r="61" spans="1:5" s="21" customFormat="1" ht="21" customHeight="1">
      <c r="A61"/>
      <c r="B61" s="86" t="s">
        <v>124</v>
      </c>
      <c r="C61" s="192">
        <v>-707335</v>
      </c>
      <c r="D61" s="192">
        <v>-533682</v>
      </c>
      <c r="E61" s="88"/>
    </row>
    <row r="62" spans="1:5" s="21" customFormat="1" ht="21" customHeight="1">
      <c r="A62"/>
      <c r="B62" s="85" t="s">
        <v>125</v>
      </c>
      <c r="C62" s="191">
        <v>-720935</v>
      </c>
      <c r="D62" s="191">
        <v>-550487</v>
      </c>
      <c r="E62" s="89"/>
    </row>
    <row r="63" spans="1:5" s="21" customFormat="1" ht="21" customHeight="1">
      <c r="A63"/>
      <c r="B63" s="86"/>
      <c r="C63" s="190"/>
      <c r="D63" s="190"/>
      <c r="E63" s="87"/>
    </row>
    <row r="64" spans="1:5" s="21" customFormat="1" ht="21" customHeight="1">
      <c r="A64"/>
      <c r="B64" s="85" t="s">
        <v>126</v>
      </c>
      <c r="C64" s="191">
        <v>32335</v>
      </c>
      <c r="D64" s="191">
        <v>58243</v>
      </c>
      <c r="E64" s="91"/>
    </row>
    <row r="65" spans="1:5" s="21" customFormat="1" ht="21" customHeight="1">
      <c r="A65"/>
      <c r="B65" s="86" t="s">
        <v>127</v>
      </c>
      <c r="C65" s="190">
        <v>659045</v>
      </c>
      <c r="D65" s="190">
        <v>234346</v>
      </c>
      <c r="E65" s="88"/>
    </row>
    <row r="66" spans="1:5" s="21" customFormat="1" ht="21" customHeight="1" thickBot="1">
      <c r="A66"/>
      <c r="B66" s="85" t="s">
        <v>128</v>
      </c>
      <c r="C66" s="193">
        <v>691380</v>
      </c>
      <c r="D66" s="193">
        <v>292589</v>
      </c>
      <c r="E66" s="89"/>
    </row>
    <row r="67" spans="1:5" ht="15.75" thickTop="1">
      <c r="B67" s="19"/>
      <c r="C67" s="26"/>
      <c r="D67" s="26"/>
    </row>
    <row r="68" spans="1:5"/>
    <row r="69" spans="1:5" hidden="1"/>
    <row r="70" spans="1:5" hidden="1"/>
    <row r="71" spans="1:5" hidden="1"/>
    <row r="72" spans="1:5"/>
    <row r="73" spans="1:5"/>
    <row r="74" spans="1:5"/>
    <row r="75" spans="1:5"/>
    <row r="76" spans="1:5"/>
    <row r="77" spans="1:5"/>
    <row r="78" spans="1:5"/>
    <row r="79" spans="1:5"/>
    <row r="80" spans="1:5"/>
    <row r="81"/>
    <row r="82"/>
  </sheetData>
  <mergeCells count="3">
    <mergeCell ref="B7:D7"/>
    <mergeCell ref="B9:B10"/>
    <mergeCell ref="C9:D9"/>
  </mergeCells>
  <conditionalFormatting sqref="B12:D52">
    <cfRule type="expression" dxfId="2" priority="3">
      <formula>MOD(ROW(),2)=0</formula>
    </cfRule>
  </conditionalFormatting>
  <conditionalFormatting sqref="B53:D66">
    <cfRule type="expression" dxfId="1" priority="2">
      <formula>MOD(ROW(),2)=0</formula>
    </cfRule>
  </conditionalFormatting>
  <conditionalFormatting sqref="B11:D66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5:T62"/>
  <sheetViews>
    <sheetView showGridLines="0" showRowColHeaders="0" zoomScale="80" zoomScaleNormal="80" workbookViewId="0"/>
  </sheetViews>
  <sheetFormatPr defaultRowHeight="15.75"/>
  <cols>
    <col min="1" max="1" width="8.140625" style="28" customWidth="1"/>
    <col min="2" max="2" width="7.42578125" style="28" customWidth="1"/>
    <col min="3" max="3" width="30" style="28" customWidth="1"/>
    <col min="4" max="4" width="12.28515625" style="28" customWidth="1"/>
    <col min="5" max="5" width="5.140625" style="28" customWidth="1"/>
    <col min="6" max="6" width="30" style="28" customWidth="1"/>
    <col min="7" max="7" width="14.140625" style="28" bestFit="1" customWidth="1"/>
    <col min="8" max="8" width="12.85546875" style="28" customWidth="1"/>
    <col min="9" max="9" width="9.140625" style="28"/>
    <col min="10" max="10" width="13.85546875" style="28" bestFit="1" customWidth="1"/>
    <col min="11" max="11" width="18.5703125" style="28" customWidth="1"/>
    <col min="12" max="12" width="14.85546875" style="29" customWidth="1"/>
    <col min="13" max="13" width="30.42578125" style="29" hidden="1" customWidth="1"/>
    <col min="14" max="14" width="8.85546875" style="29" hidden="1" customWidth="1"/>
    <col min="15" max="15" width="9.140625" style="29" hidden="1" customWidth="1"/>
    <col min="16" max="16" width="25.5703125" style="29" hidden="1" customWidth="1"/>
    <col min="17" max="17" width="8.85546875" style="29" hidden="1" customWidth="1"/>
    <col min="18" max="18" width="9.140625" style="29" hidden="1" customWidth="1"/>
    <col min="19" max="19" width="22.28515625" style="29" hidden="1" customWidth="1"/>
    <col min="20" max="20" width="12.140625" style="29" hidden="1" customWidth="1"/>
    <col min="21" max="21" width="9.140625" style="29" customWidth="1"/>
    <col min="22" max="16384" width="9.140625" style="29"/>
  </cols>
  <sheetData>
    <row r="5" spans="3:20">
      <c r="C5" s="167"/>
      <c r="D5" s="168"/>
      <c r="E5" s="168"/>
      <c r="F5" s="168"/>
      <c r="G5" s="168"/>
      <c r="H5" s="168"/>
    </row>
    <row r="6" spans="3:20">
      <c r="C6" s="168"/>
      <c r="D6" s="168"/>
      <c r="E6" s="168"/>
      <c r="F6" s="168"/>
      <c r="G6" s="168"/>
      <c r="H6" s="168"/>
    </row>
    <row r="7" spans="3:20">
      <c r="C7" s="168"/>
      <c r="D7" s="168"/>
      <c r="E7" s="168"/>
      <c r="F7" s="168"/>
      <c r="G7" s="168"/>
      <c r="H7" s="168"/>
    </row>
    <row r="8" spans="3:20" ht="16.5" thickBot="1"/>
    <row r="9" spans="3:20" ht="16.5" thickTop="1">
      <c r="C9" s="169" t="s">
        <v>158</v>
      </c>
      <c r="D9" s="170"/>
      <c r="E9" s="115"/>
      <c r="F9" s="169" t="s">
        <v>159</v>
      </c>
      <c r="G9" s="170"/>
    </row>
    <row r="10" spans="3:20">
      <c r="C10" s="171" t="s">
        <v>160</v>
      </c>
      <c r="D10" s="172"/>
      <c r="E10" s="115"/>
      <c r="F10" s="171" t="s">
        <v>161</v>
      </c>
      <c r="G10" s="172"/>
    </row>
    <row r="11" spans="3:20">
      <c r="C11" s="118" t="s">
        <v>6</v>
      </c>
      <c r="D11" s="119">
        <v>8677</v>
      </c>
      <c r="E11" s="117"/>
      <c r="F11" s="118" t="s">
        <v>177</v>
      </c>
      <c r="G11" s="120">
        <v>6490</v>
      </c>
    </row>
    <row r="12" spans="3:20">
      <c r="C12" s="128" t="s">
        <v>8</v>
      </c>
      <c r="D12" s="129">
        <v>1375</v>
      </c>
      <c r="E12" s="117"/>
      <c r="F12" s="128" t="s">
        <v>137</v>
      </c>
      <c r="G12" s="130">
        <v>2951</v>
      </c>
    </row>
    <row r="13" spans="3:20">
      <c r="C13" s="128" t="s">
        <v>178</v>
      </c>
      <c r="D13" s="129">
        <v>4717</v>
      </c>
      <c r="E13" s="117"/>
      <c r="F13" s="128" t="s">
        <v>162</v>
      </c>
      <c r="G13" s="130">
        <v>463</v>
      </c>
    </row>
    <row r="14" spans="3:20">
      <c r="C14" s="128" t="s">
        <v>179</v>
      </c>
      <c r="D14" s="129">
        <v>128</v>
      </c>
      <c r="E14" s="117"/>
      <c r="F14" s="128" t="s">
        <v>163</v>
      </c>
      <c r="G14" s="130">
        <v>1326</v>
      </c>
      <c r="M14" s="30" t="s">
        <v>2</v>
      </c>
      <c r="N14" s="31"/>
      <c r="O14" s="31"/>
      <c r="P14" s="31"/>
      <c r="Q14" s="31"/>
    </row>
    <row r="15" spans="3:20">
      <c r="C15" s="128" t="s">
        <v>180</v>
      </c>
      <c r="D15" s="129">
        <v>336</v>
      </c>
      <c r="E15" s="117"/>
      <c r="F15" s="128" t="s">
        <v>164</v>
      </c>
      <c r="G15" s="130">
        <v>888</v>
      </c>
      <c r="M15" s="31"/>
      <c r="N15" s="31"/>
      <c r="O15" s="31"/>
      <c r="P15" s="31"/>
      <c r="Q15" s="31"/>
    </row>
    <row r="16" spans="3:20">
      <c r="C16" s="128" t="s">
        <v>165</v>
      </c>
      <c r="D16" s="129">
        <v>262</v>
      </c>
      <c r="E16" s="117"/>
      <c r="F16" s="128" t="s">
        <v>85</v>
      </c>
      <c r="G16" s="130">
        <v>862</v>
      </c>
      <c r="M16" s="32" t="s">
        <v>3</v>
      </c>
      <c r="N16" s="33">
        <f>N18+N32+N34</f>
        <v>11465.986835026002</v>
      </c>
      <c r="O16" s="34"/>
      <c r="P16" s="35" t="s">
        <v>4</v>
      </c>
      <c r="Q16" s="36">
        <f>SUM(Q18:Q24)</f>
        <v>11465.986835025999</v>
      </c>
      <c r="S16" s="35" t="s">
        <v>5</v>
      </c>
      <c r="T16" s="36">
        <f>+SUM(T18:T26)</f>
        <v>6254.0332640000006</v>
      </c>
    </row>
    <row r="17" spans="3:20">
      <c r="C17" s="128" t="s">
        <v>166</v>
      </c>
      <c r="D17" s="129">
        <v>1857</v>
      </c>
      <c r="E17" s="117"/>
      <c r="F17" s="131"/>
      <c r="G17" s="132"/>
      <c r="M17" s="31"/>
      <c r="N17" s="31"/>
      <c r="O17" s="31"/>
      <c r="P17" s="31"/>
      <c r="Q17" s="31"/>
    </row>
    <row r="18" spans="3:20">
      <c r="C18" s="122"/>
      <c r="D18" s="123"/>
      <c r="E18" s="117"/>
      <c r="F18" s="122"/>
      <c r="G18" s="121"/>
      <c r="M18" s="37" t="s">
        <v>6</v>
      </c>
      <c r="N18" s="38">
        <f>SUM(N20:N30)</f>
        <v>8317.2810521920019</v>
      </c>
      <c r="O18" s="31"/>
      <c r="P18" s="39" t="s">
        <v>5</v>
      </c>
      <c r="Q18" s="40">
        <f>[2]Infograma!$F$44</f>
        <v>6254.0332640000006</v>
      </c>
      <c r="S18" s="39" t="s">
        <v>7</v>
      </c>
      <c r="T18" s="40">
        <f>[3]Informe_Mercado!$D$27/1000</f>
        <v>2784.9998968319628</v>
      </c>
    </row>
    <row r="19" spans="3:20">
      <c r="C19" s="122"/>
      <c r="D19" s="123"/>
      <c r="E19" s="117"/>
      <c r="F19" s="118" t="s">
        <v>167</v>
      </c>
      <c r="G19" s="120">
        <v>116</v>
      </c>
      <c r="M19" s="31"/>
      <c r="N19" s="31"/>
      <c r="O19" s="31"/>
      <c r="P19" s="39"/>
      <c r="Q19" s="40"/>
      <c r="S19" s="39"/>
      <c r="T19" s="39"/>
    </row>
    <row r="20" spans="3:20">
      <c r="C20" s="118" t="s">
        <v>168</v>
      </c>
      <c r="D20" s="123"/>
      <c r="E20" s="117"/>
      <c r="F20" s="116"/>
      <c r="G20" s="121"/>
      <c r="M20" s="41" t="s">
        <v>8</v>
      </c>
      <c r="N20" s="42">
        <f>[2]Infograma!$C$46</f>
        <v>1445.1022113669999</v>
      </c>
      <c r="O20" s="31"/>
      <c r="P20" s="43" t="s">
        <v>9</v>
      </c>
      <c r="Q20" s="40">
        <f>[2]Infograma!$F$46</f>
        <v>1487.4072069179997</v>
      </c>
      <c r="S20" s="39" t="s">
        <v>10</v>
      </c>
      <c r="T20" s="40">
        <f>[3]Informe_Mercado!$D$28/1000</f>
        <v>472.44025788335091</v>
      </c>
    </row>
    <row r="21" spans="3:20">
      <c r="C21" s="118" t="s">
        <v>181</v>
      </c>
      <c r="D21" s="119">
        <v>430</v>
      </c>
      <c r="E21" s="117"/>
      <c r="F21" s="124"/>
      <c r="G21" s="121"/>
      <c r="M21" s="41"/>
      <c r="N21" s="41"/>
      <c r="O21" s="31"/>
      <c r="P21" s="39"/>
      <c r="Q21" s="40"/>
      <c r="S21" s="39"/>
      <c r="T21" s="39"/>
    </row>
    <row r="22" spans="3:20" s="28" customFormat="1">
      <c r="C22" s="122"/>
      <c r="D22" s="123"/>
      <c r="E22" s="117"/>
      <c r="F22" s="118" t="s">
        <v>15</v>
      </c>
      <c r="G22" s="120">
        <v>3650</v>
      </c>
      <c r="M22" s="41" t="s">
        <v>11</v>
      </c>
      <c r="N22" s="42">
        <f>[2]Infograma!$C$48</f>
        <v>4288.7150071690012</v>
      </c>
      <c r="O22" s="31"/>
      <c r="P22" s="43" t="s">
        <v>12</v>
      </c>
      <c r="Q22" s="40">
        <f>[2]Infograma!$F$48</f>
        <v>131.02769953699922</v>
      </c>
      <c r="S22" s="39" t="s">
        <v>13</v>
      </c>
      <c r="T22" s="40">
        <f>[3]Informe_Mercado!$D$29/1000</f>
        <v>1323.6467173200888</v>
      </c>
    </row>
    <row r="23" spans="3:20" s="28" customFormat="1">
      <c r="C23" s="122"/>
      <c r="D23" s="123"/>
      <c r="E23" s="117"/>
      <c r="F23" s="116"/>
      <c r="G23" s="121"/>
      <c r="M23" s="41"/>
      <c r="N23" s="41"/>
      <c r="O23" s="31"/>
      <c r="P23" s="43"/>
      <c r="Q23" s="40"/>
      <c r="S23" s="39"/>
      <c r="T23" s="40"/>
    </row>
    <row r="24" spans="3:20" s="28" customFormat="1">
      <c r="C24" s="118" t="s">
        <v>169</v>
      </c>
      <c r="D24" s="119">
        <v>2662</v>
      </c>
      <c r="E24" s="117"/>
      <c r="F24" s="116"/>
      <c r="G24" s="121"/>
      <c r="M24" s="41" t="s">
        <v>14</v>
      </c>
      <c r="N24" s="42">
        <f>[2]Infograma!$C$50</f>
        <v>339.73959364799998</v>
      </c>
      <c r="O24" s="31"/>
      <c r="P24" s="43" t="s">
        <v>15</v>
      </c>
      <c r="Q24" s="40">
        <f>[2]Infograma!$F$50</f>
        <v>3593.5186645709991</v>
      </c>
      <c r="S24" s="39" t="s">
        <v>16</v>
      </c>
      <c r="T24" s="40">
        <f>[3]Informe_Mercado!$D$30/1000</f>
        <v>771.56557322995241</v>
      </c>
    </row>
    <row r="25" spans="3:20" s="28" customFormat="1" ht="16.5" thickBot="1">
      <c r="C25" s="125"/>
      <c r="D25" s="126"/>
      <c r="E25" s="117"/>
      <c r="F25" s="125"/>
      <c r="G25" s="127"/>
      <c r="M25" s="41"/>
      <c r="N25" s="41"/>
      <c r="O25" s="31"/>
      <c r="P25" s="31"/>
      <c r="Q25" s="31"/>
      <c r="S25" s="39"/>
      <c r="T25" s="40"/>
    </row>
    <row r="26" spans="3:20" s="28" customFormat="1" ht="16.5" thickTop="1">
      <c r="C26" s="114"/>
      <c r="D26" s="114"/>
      <c r="E26" s="114"/>
      <c r="F26" s="114"/>
      <c r="G26" s="114"/>
      <c r="M26" s="41" t="s">
        <v>17</v>
      </c>
      <c r="N26" s="42">
        <f>[2]Infograma!$C$52</f>
        <v>271.23089400000003</v>
      </c>
      <c r="O26" s="31"/>
      <c r="P26" s="31"/>
      <c r="Q26" s="31"/>
      <c r="S26" s="39" t="s">
        <v>18</v>
      </c>
      <c r="T26" s="40">
        <f>+Q18-SUM(T18:T24)</f>
        <v>901.38081873464489</v>
      </c>
    </row>
    <row r="27" spans="3:20" s="28" customFormat="1">
      <c r="C27" s="114"/>
      <c r="D27" s="114"/>
      <c r="E27" s="114"/>
      <c r="F27" s="114"/>
      <c r="G27" s="114"/>
      <c r="M27" s="41"/>
      <c r="N27" s="41"/>
      <c r="O27" s="31"/>
      <c r="P27" s="31"/>
      <c r="Q27" s="31"/>
    </row>
    <row r="28" spans="3:20" s="28" customFormat="1">
      <c r="C28" s="173" t="s">
        <v>170</v>
      </c>
      <c r="D28" s="173"/>
      <c r="E28" s="173"/>
      <c r="F28" s="173"/>
      <c r="G28" s="173"/>
      <c r="M28" s="41" t="s">
        <v>19</v>
      </c>
      <c r="N28" s="42">
        <f>[2]Infograma!$C$54</f>
        <v>1833.2179720080001</v>
      </c>
      <c r="O28" s="31"/>
      <c r="P28" s="31"/>
      <c r="Q28" s="31"/>
    </row>
    <row r="29" spans="3:20" s="28" customFormat="1">
      <c r="C29" s="173" t="s">
        <v>171</v>
      </c>
      <c r="D29" s="173"/>
      <c r="E29" s="173"/>
      <c r="F29" s="173"/>
      <c r="G29" s="173"/>
      <c r="M29" s="41"/>
      <c r="N29" s="41"/>
      <c r="O29" s="31"/>
      <c r="P29" s="31"/>
      <c r="Q29" s="31"/>
    </row>
    <row r="30" spans="3:20" s="28" customFormat="1">
      <c r="C30" s="173" t="s">
        <v>172</v>
      </c>
      <c r="D30" s="173"/>
      <c r="E30" s="173"/>
      <c r="F30" s="173"/>
      <c r="G30" s="173"/>
      <c r="M30" s="41" t="s">
        <v>20</v>
      </c>
      <c r="N30" s="42">
        <f>[2]Infograma!$C$56</f>
        <v>139.275374</v>
      </c>
      <c r="O30" s="31"/>
      <c r="P30" s="31"/>
      <c r="Q30" s="31"/>
    </row>
    <row r="31" spans="3:20" s="28" customFormat="1">
      <c r="C31" s="173" t="s">
        <v>173</v>
      </c>
      <c r="D31" s="173"/>
      <c r="E31" s="173"/>
      <c r="F31" s="173"/>
      <c r="G31" s="173"/>
      <c r="M31" s="31"/>
      <c r="N31" s="31"/>
      <c r="O31" s="31"/>
      <c r="P31" s="31"/>
      <c r="Q31" s="31"/>
    </row>
    <row r="32" spans="3:20" s="28" customFormat="1">
      <c r="C32" s="173" t="s">
        <v>174</v>
      </c>
      <c r="D32" s="173"/>
      <c r="E32" s="173"/>
      <c r="F32" s="173"/>
      <c r="G32" s="173"/>
      <c r="M32" s="37" t="s">
        <v>21</v>
      </c>
      <c r="N32" s="38">
        <f>[2]Infograma!$C$58</f>
        <v>188.159479</v>
      </c>
      <c r="O32" s="31"/>
      <c r="P32" s="31"/>
      <c r="Q32" s="31"/>
    </row>
    <row r="33" spans="3:18" s="28" customFormat="1">
      <c r="C33" s="173" t="s">
        <v>175</v>
      </c>
      <c r="D33" s="173"/>
      <c r="E33" s="173"/>
      <c r="F33" s="173"/>
      <c r="G33" s="173"/>
      <c r="M33" s="31"/>
      <c r="N33" s="31"/>
      <c r="O33" s="31"/>
      <c r="P33" s="31"/>
      <c r="Q33" s="31"/>
    </row>
    <row r="34" spans="3:18" s="28" customFormat="1">
      <c r="C34" s="173" t="s">
        <v>176</v>
      </c>
      <c r="D34" s="173"/>
      <c r="E34" s="173"/>
      <c r="F34" s="173"/>
      <c r="G34" s="173"/>
      <c r="M34" s="37" t="s">
        <v>22</v>
      </c>
      <c r="N34" s="38">
        <f>[2]Infograma!$C$60</f>
        <v>2960.5463038340004</v>
      </c>
      <c r="O34" s="31"/>
      <c r="P34" s="31"/>
      <c r="Q34" s="31"/>
    </row>
    <row r="35" spans="3:18" s="28" customFormat="1">
      <c r="M35" s="31"/>
      <c r="N35" s="31"/>
      <c r="O35" s="31"/>
      <c r="P35" s="31"/>
      <c r="Q35" s="31"/>
    </row>
    <row r="36" spans="3:18" s="28" customFormat="1">
      <c r="M36" s="31"/>
      <c r="N36" s="31"/>
      <c r="O36" s="31"/>
      <c r="P36" s="31"/>
      <c r="Q36" s="31"/>
    </row>
    <row r="37" spans="3:18" s="28" customFormat="1">
      <c r="M37" s="30"/>
      <c r="N37" s="31"/>
      <c r="O37" s="31"/>
      <c r="P37" s="31"/>
      <c r="Q37" s="31"/>
    </row>
    <row r="38" spans="3:18">
      <c r="J38" s="44"/>
      <c r="M38" s="31"/>
      <c r="N38" s="31"/>
      <c r="O38" s="31"/>
      <c r="P38" s="31"/>
      <c r="Q38" s="31"/>
    </row>
    <row r="39" spans="3:18">
      <c r="J39" s="44"/>
      <c r="M39" s="30"/>
      <c r="N39" s="30"/>
      <c r="O39" s="30"/>
      <c r="P39" s="30"/>
      <c r="Q39" s="30"/>
      <c r="R39" s="30"/>
    </row>
    <row r="40" spans="3:18">
      <c r="J40" s="44"/>
      <c r="K40" s="45"/>
      <c r="M40" s="30"/>
      <c r="N40" s="30"/>
      <c r="O40" s="30"/>
      <c r="P40" s="30"/>
      <c r="Q40" s="30"/>
      <c r="R40" s="30"/>
    </row>
    <row r="41" spans="3:18">
      <c r="J41" s="44"/>
      <c r="M41" s="30"/>
      <c r="N41" s="30"/>
      <c r="O41" s="30"/>
      <c r="P41" s="30"/>
      <c r="Q41" s="30"/>
      <c r="R41" s="30"/>
    </row>
    <row r="42" spans="3:18">
      <c r="J42" s="44"/>
      <c r="M42" s="30"/>
      <c r="N42" s="30"/>
      <c r="O42" s="30"/>
      <c r="P42" s="30"/>
      <c r="Q42" s="30"/>
      <c r="R42" s="30"/>
    </row>
    <row r="43" spans="3:18">
      <c r="J43" s="44"/>
      <c r="K43" s="45"/>
      <c r="M43" s="30"/>
      <c r="N43" s="30"/>
      <c r="O43" s="30"/>
      <c r="P43" s="30"/>
      <c r="Q43" s="30"/>
      <c r="R43" s="30"/>
    </row>
    <row r="44" spans="3:18">
      <c r="K44" s="45"/>
      <c r="M44" s="30"/>
      <c r="N44" s="30"/>
      <c r="O44" s="30"/>
      <c r="P44" s="30"/>
      <c r="Q44" s="30"/>
      <c r="R44" s="30"/>
    </row>
    <row r="45" spans="3:18">
      <c r="J45" s="45"/>
      <c r="K45" s="45"/>
      <c r="M45" s="30"/>
      <c r="N45" s="30"/>
      <c r="O45" s="30"/>
      <c r="P45" s="30"/>
      <c r="Q45" s="30"/>
      <c r="R45" s="30"/>
    </row>
    <row r="46" spans="3:18">
      <c r="J46" s="45"/>
      <c r="M46" s="30"/>
      <c r="N46" s="30"/>
      <c r="O46" s="30"/>
      <c r="P46" s="30"/>
      <c r="Q46" s="30"/>
      <c r="R46" s="30"/>
    </row>
    <row r="47" spans="3:18" s="28" customFormat="1">
      <c r="J47" s="45"/>
      <c r="M47" s="30"/>
      <c r="N47" s="30"/>
      <c r="O47" s="30"/>
      <c r="P47" s="30"/>
      <c r="Q47" s="30"/>
      <c r="R47" s="30"/>
    </row>
    <row r="48" spans="3:18" s="28" customFormat="1">
      <c r="K48" s="45"/>
      <c r="M48" s="30"/>
      <c r="N48" s="30"/>
      <c r="O48" s="30"/>
      <c r="P48" s="30"/>
      <c r="Q48" s="30"/>
      <c r="R48" s="30"/>
    </row>
    <row r="49" spans="1:18" s="28" customFormat="1">
      <c r="K49" s="44"/>
      <c r="M49" s="30"/>
      <c r="N49" s="30"/>
      <c r="O49" s="30"/>
      <c r="P49" s="30"/>
      <c r="Q49" s="30"/>
      <c r="R49" s="30"/>
    </row>
    <row r="50" spans="1:18" s="28" customFormat="1">
      <c r="M50" s="30"/>
      <c r="N50" s="30"/>
      <c r="O50" s="30"/>
      <c r="P50" s="30"/>
      <c r="Q50" s="30"/>
      <c r="R50" s="30"/>
    </row>
    <row r="51" spans="1:18" s="28" customFormat="1">
      <c r="J51" s="45"/>
      <c r="M51" s="30"/>
      <c r="N51" s="30"/>
      <c r="O51" s="30"/>
      <c r="P51" s="30"/>
      <c r="Q51" s="30"/>
      <c r="R51" s="30"/>
    </row>
    <row r="52" spans="1:18">
      <c r="M52" s="30"/>
      <c r="N52" s="30"/>
      <c r="O52" s="30"/>
      <c r="P52" s="30"/>
      <c r="Q52" s="30"/>
      <c r="R52" s="30"/>
    </row>
    <row r="53" spans="1:18">
      <c r="M53" s="30"/>
      <c r="N53" s="30"/>
      <c r="O53" s="30"/>
      <c r="P53" s="30"/>
      <c r="Q53" s="30"/>
      <c r="R53" s="30"/>
    </row>
    <row r="54" spans="1:18">
      <c r="M54" s="30"/>
      <c r="N54" s="30"/>
      <c r="O54" s="30"/>
      <c r="P54" s="30"/>
      <c r="Q54" s="30"/>
      <c r="R54" s="30"/>
    </row>
    <row r="55" spans="1:18">
      <c r="G55" s="29"/>
      <c r="H55" s="29"/>
      <c r="I55" s="29"/>
      <c r="J55" s="29"/>
      <c r="K55" s="29"/>
      <c r="M55" s="30"/>
      <c r="N55" s="30"/>
      <c r="O55" s="30"/>
      <c r="P55" s="30"/>
      <c r="Q55" s="30"/>
      <c r="R55" s="30"/>
    </row>
    <row r="56" spans="1:18">
      <c r="J56" s="44"/>
    </row>
    <row r="58" spans="1:18">
      <c r="A58" s="29"/>
      <c r="B58" s="29"/>
      <c r="C58" s="29"/>
      <c r="D58" s="29"/>
      <c r="E58" s="29"/>
      <c r="F58" s="29"/>
    </row>
    <row r="62" spans="1:18">
      <c r="C62" s="44"/>
      <c r="D62" s="44"/>
    </row>
  </sheetData>
  <dataConsolidate/>
  <mergeCells count="12">
    <mergeCell ref="C33:G33"/>
    <mergeCell ref="C34:G34"/>
    <mergeCell ref="C28:G28"/>
    <mergeCell ref="C29:G29"/>
    <mergeCell ref="C30:G30"/>
    <mergeCell ref="C31:G31"/>
    <mergeCell ref="C32:G32"/>
    <mergeCell ref="C5:H7"/>
    <mergeCell ref="C9:D9"/>
    <mergeCell ref="F9:G9"/>
    <mergeCell ref="C10:D10"/>
    <mergeCell ref="F10:G10"/>
  </mergeCells>
  <conditionalFormatting sqref="C12:D17 F12:G16">
    <cfRule type="expression" dxfId="33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/>
  </sheetViews>
  <sheetFormatPr defaultColWidth="8.7109375" defaultRowHeight="15" customHeight="1" zeroHeight="1"/>
  <cols>
    <col min="1" max="1" width="13.85546875" customWidth="1"/>
    <col min="2" max="2" width="42.42578125" customWidth="1"/>
    <col min="3" max="6" width="20.7109375" customWidth="1"/>
    <col min="16384" max="16384" width="8.7109375" customWidth="1"/>
  </cols>
  <sheetData>
    <row r="1" spans="1:6" ht="15" customHeight="1">
      <c r="B1" s="174"/>
      <c r="C1" s="174"/>
      <c r="D1" s="174"/>
      <c r="E1" s="174"/>
      <c r="F1" s="174"/>
    </row>
    <row r="2" spans="1:6" ht="15" customHeight="1">
      <c r="B2" s="174"/>
      <c r="C2" s="174"/>
      <c r="D2" s="174"/>
      <c r="E2" s="174"/>
      <c r="F2" s="174"/>
    </row>
    <row r="3" spans="1:6" ht="15" customHeight="1">
      <c r="B3" s="174"/>
      <c r="C3" s="174"/>
      <c r="D3" s="174"/>
      <c r="E3" s="174"/>
      <c r="F3" s="174"/>
    </row>
    <row r="4" spans="1:6" ht="15" customHeight="1">
      <c r="B4" s="174"/>
      <c r="C4" s="174"/>
      <c r="D4" s="174"/>
      <c r="E4" s="174"/>
      <c r="F4" s="174"/>
    </row>
    <row r="5" spans="1:6" ht="15" customHeight="1">
      <c r="B5" s="174"/>
      <c r="C5" s="174"/>
      <c r="D5" s="174"/>
      <c r="E5" s="174"/>
      <c r="F5" s="174"/>
    </row>
    <row r="6" spans="1:6" ht="15" customHeight="1">
      <c r="B6" s="174"/>
      <c r="C6" s="174"/>
      <c r="D6" s="174"/>
      <c r="E6" s="174"/>
      <c r="F6" s="174"/>
    </row>
    <row r="7" spans="1:6" ht="24.6" customHeight="1">
      <c r="A7" s="10"/>
      <c r="B7" s="4" t="s">
        <v>0</v>
      </c>
      <c r="C7" s="10"/>
      <c r="D7" s="10"/>
      <c r="E7" s="10"/>
    </row>
    <row r="8" spans="1:6" ht="32.450000000000003" customHeight="1">
      <c r="A8" s="10"/>
      <c r="B8" s="175"/>
      <c r="C8" s="176" t="s">
        <v>135</v>
      </c>
      <c r="D8" s="177"/>
      <c r="E8" s="176" t="s">
        <v>136</v>
      </c>
      <c r="F8" s="177"/>
    </row>
    <row r="9" spans="1:6" ht="31.5" customHeight="1">
      <c r="A9" s="10"/>
      <c r="B9" s="175"/>
      <c r="C9" s="50" t="s">
        <v>157</v>
      </c>
      <c r="D9" s="50" t="s">
        <v>24</v>
      </c>
      <c r="E9" s="50" t="s">
        <v>157</v>
      </c>
      <c r="F9" s="50" t="s">
        <v>24</v>
      </c>
    </row>
    <row r="10" spans="1:6" ht="21.75" customHeight="1">
      <c r="A10" s="10"/>
      <c r="B10" s="108" t="s">
        <v>137</v>
      </c>
      <c r="C10" s="109">
        <v>2875007</v>
      </c>
      <c r="D10" s="109">
        <v>2785000</v>
      </c>
      <c r="E10" s="109">
        <v>2659586</v>
      </c>
      <c r="F10" s="109">
        <v>2559056</v>
      </c>
    </row>
    <row r="11" spans="1:6" ht="21.75" customHeight="1">
      <c r="A11" s="10"/>
      <c r="B11" s="108" t="s">
        <v>138</v>
      </c>
      <c r="C11" s="109">
        <v>430303</v>
      </c>
      <c r="D11" s="109">
        <v>472440</v>
      </c>
      <c r="E11" s="109">
        <v>315126</v>
      </c>
      <c r="F11" s="109">
        <v>328085</v>
      </c>
    </row>
    <row r="12" spans="1:6" ht="21.75" customHeight="1">
      <c r="A12" s="10"/>
      <c r="B12" s="108" t="s">
        <v>139</v>
      </c>
      <c r="C12" s="109">
        <v>1106513</v>
      </c>
      <c r="D12" s="109">
        <v>1323647</v>
      </c>
      <c r="E12" s="109">
        <v>1107130</v>
      </c>
      <c r="F12" s="109">
        <v>1195616</v>
      </c>
    </row>
    <row r="13" spans="1:6" ht="21.75" customHeight="1">
      <c r="A13" s="10"/>
      <c r="B13" s="108" t="s">
        <v>140</v>
      </c>
      <c r="C13" s="109">
        <v>837407</v>
      </c>
      <c r="D13" s="109">
        <v>771566</v>
      </c>
      <c r="E13" s="109">
        <v>532951</v>
      </c>
      <c r="F13" s="109">
        <v>471875</v>
      </c>
    </row>
    <row r="14" spans="1:6" ht="21.75" customHeight="1">
      <c r="A14" s="10"/>
      <c r="B14" s="108" t="s">
        <v>141</v>
      </c>
      <c r="C14" s="109">
        <v>186717</v>
      </c>
      <c r="D14" s="109">
        <v>217006</v>
      </c>
      <c r="E14" s="109">
        <v>137104</v>
      </c>
      <c r="F14" s="109">
        <v>157868</v>
      </c>
    </row>
    <row r="15" spans="1:6" ht="21.75" customHeight="1">
      <c r="A15" s="10"/>
      <c r="B15" s="108" t="s">
        <v>142</v>
      </c>
      <c r="C15" s="109">
        <v>355356</v>
      </c>
      <c r="D15" s="109">
        <v>339494</v>
      </c>
      <c r="E15" s="109">
        <v>211955</v>
      </c>
      <c r="F15" s="109">
        <v>152776</v>
      </c>
    </row>
    <row r="16" spans="1:6" ht="21.75" customHeight="1">
      <c r="A16" s="10"/>
      <c r="B16" s="108" t="s">
        <v>143</v>
      </c>
      <c r="C16" s="109">
        <v>347115</v>
      </c>
      <c r="D16" s="109">
        <v>335474</v>
      </c>
      <c r="E16" s="109">
        <v>194880</v>
      </c>
      <c r="F16" s="109">
        <v>178663</v>
      </c>
    </row>
    <row r="17" spans="1:6" ht="21.75" customHeight="1">
      <c r="A17" s="10"/>
      <c r="B17" s="92" t="s">
        <v>144</v>
      </c>
      <c r="C17" s="110">
        <v>6138418</v>
      </c>
      <c r="D17" s="110">
        <v>6244627</v>
      </c>
      <c r="E17" s="111">
        <v>5158732</v>
      </c>
      <c r="F17" s="110">
        <v>5043939</v>
      </c>
    </row>
    <row r="18" spans="1:6" ht="21.75" customHeight="1">
      <c r="A18" s="10"/>
      <c r="B18" s="108" t="s">
        <v>145</v>
      </c>
      <c r="C18" s="109">
        <v>8560</v>
      </c>
      <c r="D18" s="109">
        <v>9406</v>
      </c>
      <c r="E18" s="109" t="s">
        <v>182</v>
      </c>
      <c r="F18" s="109" t="s">
        <v>183</v>
      </c>
    </row>
    <row r="19" spans="1:6" ht="21.75" customHeight="1">
      <c r="A19" s="10"/>
      <c r="B19" s="108" t="s">
        <v>146</v>
      </c>
      <c r="C19" s="109" t="s">
        <v>182</v>
      </c>
      <c r="D19" s="109" t="s">
        <v>182</v>
      </c>
      <c r="E19" s="109">
        <v>913</v>
      </c>
      <c r="F19" s="109" t="s">
        <v>183</v>
      </c>
    </row>
    <row r="20" spans="1:6" ht="21.75" customHeight="1">
      <c r="B20" s="108" t="s">
        <v>147</v>
      </c>
      <c r="C20" s="109" t="s">
        <v>182</v>
      </c>
      <c r="D20" s="109" t="s">
        <v>182</v>
      </c>
      <c r="E20" s="109">
        <v>-84757</v>
      </c>
      <c r="F20" s="109">
        <v>-148879</v>
      </c>
    </row>
    <row r="21" spans="1:6" ht="21.75" customHeight="1">
      <c r="B21" s="92" t="s">
        <v>148</v>
      </c>
      <c r="C21" s="110">
        <v>6146978</v>
      </c>
      <c r="D21" s="110">
        <v>6254033</v>
      </c>
      <c r="E21" s="111">
        <v>5074888</v>
      </c>
      <c r="F21" s="110">
        <v>4895060</v>
      </c>
    </row>
    <row r="22" spans="1:6">
      <c r="C22" s="7"/>
      <c r="D22" s="7"/>
    </row>
    <row r="23" spans="1:6">
      <c r="C23" s="7"/>
      <c r="D23" s="7"/>
    </row>
    <row r="24" spans="1:6">
      <c r="C24" s="7"/>
      <c r="D24" s="7"/>
    </row>
    <row r="25" spans="1:6"/>
    <row r="26" spans="1:6">
      <c r="C26" s="7"/>
      <c r="D26" s="7"/>
    </row>
    <row r="27" spans="1:6">
      <c r="C27" s="7"/>
      <c r="D27" s="7"/>
    </row>
    <row r="28" spans="1:6">
      <c r="C28" s="7"/>
      <c r="D28" s="7"/>
    </row>
    <row r="29" spans="1:6">
      <c r="C29" s="7"/>
      <c r="D29" s="7"/>
    </row>
    <row r="30" spans="1:6"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F16 B18:F20">
    <cfRule type="expression" dxfId="32" priority="3">
      <formula>MOD(ROW(),2)=0</formula>
    </cfRule>
  </conditionalFormatting>
  <conditionalFormatting sqref="D10:F16 D18:F19">
    <cfRule type="expression" dxfId="31" priority="2">
      <formula>MOD(ROW(),2)=0</formula>
    </cfRule>
  </conditionalFormatting>
  <conditionalFormatting sqref="B17:F17">
    <cfRule type="expression" dxfId="3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/>
  </sheetViews>
  <sheetFormatPr defaultColWidth="0" defaultRowHeight="15" customHeight="1" zero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hidden="1" customWidth="1"/>
    <col min="7" max="16383" width="8.7109375" hidden="1"/>
    <col min="16384" max="16384" width="8.7109375" hidden="1" customWidth="1"/>
  </cols>
  <sheetData>
    <row r="1" spans="1:6" ht="15" customHeight="1">
      <c r="B1" s="174"/>
      <c r="C1" s="174"/>
      <c r="D1" s="174"/>
      <c r="E1" s="174"/>
      <c r="F1" s="174"/>
    </row>
    <row r="2" spans="1:6" ht="15" customHeight="1">
      <c r="B2" s="174"/>
      <c r="C2" s="174"/>
      <c r="D2" s="174"/>
      <c r="E2" s="174"/>
      <c r="F2" s="174"/>
    </row>
    <row r="3" spans="1:6" ht="15" customHeight="1">
      <c r="B3" s="174"/>
      <c r="C3" s="174"/>
      <c r="D3" s="174"/>
      <c r="E3" s="174"/>
      <c r="F3" s="174"/>
    </row>
    <row r="4" spans="1:6" ht="15" customHeight="1">
      <c r="B4" s="174"/>
      <c r="C4" s="174"/>
      <c r="D4" s="174"/>
      <c r="E4" s="174"/>
      <c r="F4" s="174"/>
    </row>
    <row r="5" spans="1:6" ht="15" customHeight="1">
      <c r="B5" s="174"/>
      <c r="C5" s="174"/>
      <c r="D5" s="174"/>
      <c r="E5" s="174"/>
      <c r="F5" s="174"/>
    </row>
    <row r="6" spans="1:6" ht="15" customHeight="1">
      <c r="B6" s="174"/>
      <c r="C6" s="174"/>
      <c r="D6" s="174"/>
      <c r="E6" s="174"/>
      <c r="F6" s="174"/>
    </row>
    <row r="7" spans="1:6" ht="24.6" customHeight="1">
      <c r="A7" s="10"/>
      <c r="B7" s="4" t="s">
        <v>0</v>
      </c>
      <c r="C7" s="10"/>
      <c r="D7" s="10"/>
      <c r="E7" s="10"/>
    </row>
    <row r="8" spans="1:6" ht="32.450000000000003" customHeight="1">
      <c r="A8" s="10"/>
      <c r="B8" s="175"/>
      <c r="C8" s="176" t="s">
        <v>23</v>
      </c>
      <c r="D8" s="177"/>
      <c r="E8" s="10"/>
    </row>
    <row r="9" spans="1:6" ht="31.5" customHeight="1">
      <c r="A9" s="10"/>
      <c r="B9" s="175"/>
      <c r="C9" s="50" t="s">
        <v>157</v>
      </c>
      <c r="D9" s="50" t="s">
        <v>24</v>
      </c>
      <c r="E9" s="10"/>
    </row>
    <row r="10" spans="1:6" ht="24.6" customHeight="1">
      <c r="A10" s="10"/>
      <c r="B10" s="108" t="s">
        <v>149</v>
      </c>
      <c r="C10" s="109">
        <v>487525</v>
      </c>
      <c r="D10" s="112">
        <v>427812</v>
      </c>
      <c r="E10" s="10"/>
    </row>
    <row r="11" spans="1:6" ht="24.6" customHeight="1">
      <c r="A11" s="10"/>
      <c r="B11" s="108" t="s">
        <v>150</v>
      </c>
      <c r="C11" s="109">
        <v>212487</v>
      </c>
      <c r="D11" s="112">
        <v>200234</v>
      </c>
      <c r="E11" s="10"/>
    </row>
    <row r="12" spans="1:6" ht="24.6" customHeight="1">
      <c r="A12" s="10"/>
      <c r="B12" s="108" t="s">
        <v>151</v>
      </c>
      <c r="C12" s="109">
        <v>61144</v>
      </c>
      <c r="D12" s="112">
        <v>75742</v>
      </c>
      <c r="E12" s="10"/>
    </row>
    <row r="13" spans="1:6" ht="24.6" customHeight="1">
      <c r="A13" s="10"/>
      <c r="B13" s="108" t="s">
        <v>152</v>
      </c>
      <c r="C13" s="109" t="s">
        <v>184</v>
      </c>
      <c r="D13" s="112">
        <v>221689</v>
      </c>
      <c r="E13" s="10"/>
    </row>
    <row r="14" spans="1:6" ht="24.6" customHeight="1">
      <c r="A14" s="10"/>
      <c r="B14" s="108" t="s">
        <v>153</v>
      </c>
      <c r="C14" s="109">
        <v>84987</v>
      </c>
      <c r="D14" s="112">
        <v>79176</v>
      </c>
      <c r="E14" s="10"/>
    </row>
    <row r="15" spans="1:6" ht="24.6" customHeight="1">
      <c r="A15" s="10"/>
      <c r="B15" s="108" t="s">
        <v>154</v>
      </c>
      <c r="C15" s="109">
        <v>1130524</v>
      </c>
      <c r="D15" s="112">
        <v>827471</v>
      </c>
      <c r="E15" s="10"/>
    </row>
    <row r="16" spans="1:6" ht="24.6" customHeight="1">
      <c r="A16" s="10"/>
      <c r="B16" s="108" t="s">
        <v>20</v>
      </c>
      <c r="C16" s="109">
        <v>95500</v>
      </c>
      <c r="D16" s="112">
        <v>77933</v>
      </c>
      <c r="E16" s="10"/>
    </row>
    <row r="17" spans="1:5" ht="24.6" customHeight="1">
      <c r="A17" s="10"/>
      <c r="B17" s="108" t="s">
        <v>155</v>
      </c>
      <c r="C17" s="109">
        <v>255024</v>
      </c>
      <c r="D17" s="112">
        <v>173482</v>
      </c>
      <c r="E17" s="10"/>
    </row>
    <row r="18" spans="1:5" ht="24.6" customHeight="1">
      <c r="A18" s="10"/>
      <c r="B18" s="108" t="s">
        <v>156</v>
      </c>
      <c r="C18" s="109">
        <v>-178852</v>
      </c>
      <c r="D18" s="112">
        <v>-164360</v>
      </c>
      <c r="E18" s="10"/>
    </row>
    <row r="19" spans="1:5" ht="24.6" customHeight="1" thickBot="1">
      <c r="A19" s="10"/>
      <c r="B19" s="108"/>
      <c r="C19" s="113">
        <v>2148339</v>
      </c>
      <c r="D19" s="113">
        <v>1919179</v>
      </c>
      <c r="E19" s="10"/>
    </row>
    <row r="20" spans="1:5" ht="15.75" hidden="1" thickTop="1"/>
    <row r="21" spans="1:5" ht="15.75" hidden="1" thickTop="1">
      <c r="C21" s="8"/>
      <c r="D21" s="8"/>
    </row>
    <row r="22" spans="1:5" ht="15.75" hidden="1" thickTop="1">
      <c r="C22" s="7"/>
      <c r="D22" s="7"/>
    </row>
    <row r="23" spans="1:5" ht="15.75" hidden="1" thickTop="1">
      <c r="C23" s="7"/>
      <c r="D23" s="7"/>
    </row>
    <row r="24" spans="1:5" ht="15.75" hidden="1" thickTop="1">
      <c r="C24" s="7"/>
      <c r="D24" s="7"/>
    </row>
    <row r="25" spans="1:5" ht="15.75" hidden="1" thickTop="1"/>
    <row r="26" spans="1:5" ht="15.75" hidden="1" thickTop="1">
      <c r="C26" s="7"/>
      <c r="D26" s="7"/>
    </row>
    <row r="27" spans="1:5" ht="15.75" hidden="1" thickTop="1">
      <c r="C27" s="7"/>
      <c r="D27" s="7"/>
    </row>
    <row r="28" spans="1:5" ht="15.75" hidden="1" thickTop="1">
      <c r="C28" s="7"/>
      <c r="D28" s="7"/>
    </row>
    <row r="29" spans="1:5" ht="15.75" hidden="1" thickTop="1">
      <c r="C29" s="7"/>
      <c r="D29" s="7"/>
    </row>
    <row r="30" spans="1:5" ht="15.75" hidden="1" thickTop="1">
      <c r="D30" s="7"/>
    </row>
    <row r="31" spans="1:5" ht="15.75" hidden="1" thickTop="1">
      <c r="C31" s="7"/>
      <c r="D31" s="7"/>
    </row>
    <row r="32" spans="1:5" ht="15.75" hidden="1" thickTop="1">
      <c r="C32" s="7"/>
      <c r="D32" s="7"/>
    </row>
    <row r="33" spans="3:4" ht="15.75" hidden="1" thickTop="1">
      <c r="C33" s="7"/>
      <c r="D33" s="7"/>
    </row>
    <row r="34" spans="3:4" ht="15.75" hidden="1" thickTop="1">
      <c r="C34" s="7"/>
      <c r="D34" s="7"/>
    </row>
    <row r="35" spans="3:4" ht="15.75" hidden="1" thickTop="1">
      <c r="C35" s="7"/>
      <c r="D35" s="7"/>
    </row>
    <row r="36" spans="3:4" ht="15.75" hidden="1" thickTop="1">
      <c r="C36" s="7"/>
      <c r="D36" s="7"/>
    </row>
    <row r="37" spans="3:4" ht="15.75" hidden="1" thickTop="1">
      <c r="C37" s="7"/>
      <c r="D37" s="7"/>
    </row>
    <row r="38" spans="3:4" ht="15.75" thickTop="1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3">
    <mergeCell ref="B1:F6"/>
    <mergeCell ref="B8:B9"/>
    <mergeCell ref="C8:D8"/>
  </mergeCells>
  <conditionalFormatting sqref="B10:D19">
    <cfRule type="expression" dxfId="2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showRowColHeaders="0" zoomScale="80" zoomScaleNormal="80" workbookViewId="0"/>
  </sheetViews>
  <sheetFormatPr defaultColWidth="8.7109375" defaultRowHeight="15" zeroHeight="1"/>
  <cols>
    <col min="1" max="1" width="13.85546875" customWidth="1"/>
    <col min="2" max="2" width="59.7109375" customWidth="1"/>
    <col min="3" max="4" width="20.28515625" customWidth="1"/>
    <col min="5" max="5" width="0.85546875" customWidth="1"/>
    <col min="16382" max="16382" width="8.7109375" customWidth="1"/>
  </cols>
  <sheetData>
    <row r="1" spans="1:5" ht="15" customHeight="1">
      <c r="B1" s="174"/>
      <c r="C1" s="174"/>
      <c r="D1" s="174"/>
      <c r="E1" s="174"/>
    </row>
    <row r="2" spans="1:5" ht="15" customHeight="1">
      <c r="B2" s="174"/>
      <c r="C2" s="174"/>
      <c r="D2" s="174"/>
      <c r="E2" s="174"/>
    </row>
    <row r="3" spans="1:5" ht="15" customHeight="1">
      <c r="B3" s="174"/>
      <c r="C3" s="174"/>
      <c r="D3" s="174"/>
      <c r="E3" s="174"/>
    </row>
    <row r="4" spans="1:5" ht="15" customHeight="1">
      <c r="B4" s="174"/>
      <c r="C4" s="174"/>
      <c r="D4" s="174"/>
      <c r="E4" s="174"/>
    </row>
    <row r="5" spans="1:5" ht="15" customHeight="1">
      <c r="B5" s="174"/>
      <c r="C5" s="174"/>
      <c r="D5" s="174"/>
      <c r="E5" s="174"/>
    </row>
    <row r="6" spans="1:5" ht="15" customHeight="1">
      <c r="B6" s="174"/>
      <c r="C6" s="174"/>
      <c r="D6" s="174"/>
      <c r="E6" s="174"/>
    </row>
    <row r="7" spans="1:5" ht="24.6" customHeight="1">
      <c r="A7" s="10"/>
      <c r="B7" s="4" t="s">
        <v>0</v>
      </c>
      <c r="C7" s="10"/>
      <c r="D7" s="10"/>
      <c r="E7" s="10"/>
    </row>
    <row r="8" spans="1:5" ht="32.450000000000003" customHeight="1">
      <c r="A8" s="10"/>
      <c r="B8" s="175"/>
      <c r="C8" s="176" t="s">
        <v>23</v>
      </c>
      <c r="D8" s="177"/>
      <c r="E8" s="46"/>
    </row>
    <row r="9" spans="1:5" ht="31.5" customHeight="1">
      <c r="A9" s="10"/>
      <c r="B9" s="175"/>
      <c r="C9" s="50" t="s">
        <v>157</v>
      </c>
      <c r="D9" s="50" t="s">
        <v>24</v>
      </c>
      <c r="E9" s="46"/>
    </row>
    <row r="10" spans="1:5" ht="26.25" customHeight="1">
      <c r="A10" s="10"/>
      <c r="B10" s="76" t="s">
        <v>129</v>
      </c>
      <c r="C10" s="77">
        <v>5074888</v>
      </c>
      <c r="D10" s="78">
        <v>4895060</v>
      </c>
      <c r="E10" s="47"/>
    </row>
    <row r="11" spans="1:5" ht="24.6" customHeight="1">
      <c r="A11" s="10"/>
      <c r="B11" s="76" t="s">
        <v>185</v>
      </c>
      <c r="C11" s="77">
        <v>178373</v>
      </c>
      <c r="D11" s="78" t="s">
        <v>182</v>
      </c>
      <c r="E11" s="48"/>
    </row>
    <row r="12" spans="1:5" ht="24.6" customHeight="1">
      <c r="A12" s="10"/>
      <c r="B12" s="76" t="s">
        <v>130</v>
      </c>
      <c r="C12" s="77">
        <v>842555</v>
      </c>
      <c r="D12" s="78">
        <v>730219</v>
      </c>
      <c r="E12" s="48"/>
    </row>
    <row r="13" spans="1:5" ht="24.6" customHeight="1">
      <c r="A13" s="10"/>
      <c r="B13" s="76" t="s">
        <v>186</v>
      </c>
      <c r="C13" s="77">
        <v>338907</v>
      </c>
      <c r="D13" s="78">
        <v>-54602</v>
      </c>
      <c r="E13" s="48"/>
    </row>
    <row r="14" spans="1:5">
      <c r="A14" s="10"/>
      <c r="B14" s="76" t="s">
        <v>131</v>
      </c>
      <c r="C14" s="77">
        <v>321301</v>
      </c>
      <c r="D14" s="78">
        <v>248407</v>
      </c>
      <c r="E14" s="48"/>
    </row>
    <row r="15" spans="1:5" ht="25.5">
      <c r="A15" s="10"/>
      <c r="B15" s="76" t="s">
        <v>132</v>
      </c>
      <c r="C15" s="77">
        <v>10906</v>
      </c>
      <c r="D15" s="78">
        <v>724</v>
      </c>
      <c r="E15" s="48"/>
    </row>
    <row r="16" spans="1:5" ht="24.6" customHeight="1">
      <c r="A16" s="10"/>
      <c r="B16" s="79" t="s">
        <v>117</v>
      </c>
      <c r="C16" s="77">
        <v>-30569</v>
      </c>
      <c r="D16" s="78">
        <v>-17199</v>
      </c>
      <c r="E16" s="48"/>
    </row>
    <row r="17" spans="1:5" ht="24.6" customHeight="1">
      <c r="A17" s="10"/>
      <c r="B17" s="79" t="s">
        <v>133</v>
      </c>
      <c r="C17" s="77">
        <v>444950</v>
      </c>
      <c r="D17" s="78">
        <v>440531</v>
      </c>
      <c r="E17" s="48"/>
    </row>
    <row r="18" spans="1:5" ht="24.6" customHeight="1">
      <c r="A18" s="10"/>
      <c r="B18" s="79" t="s">
        <v>134</v>
      </c>
      <c r="C18" s="77">
        <v>-2519336</v>
      </c>
      <c r="D18" s="78">
        <v>-2465761</v>
      </c>
      <c r="E18" s="49"/>
    </row>
    <row r="19" spans="1:5" ht="16.5" customHeight="1" thickBot="1">
      <c r="C19" s="133">
        <v>4661975</v>
      </c>
      <c r="D19" s="133">
        <v>3777379</v>
      </c>
    </row>
    <row r="20" spans="1:5" ht="15.75" thickTop="1">
      <c r="C20" s="8"/>
      <c r="D20" s="8"/>
    </row>
    <row r="21" spans="1:5">
      <c r="C21" s="7"/>
      <c r="D21" s="7"/>
    </row>
    <row r="22" spans="1:5">
      <c r="C22" s="7"/>
      <c r="D22" s="7"/>
    </row>
    <row r="23" spans="1:5">
      <c r="C23" s="7"/>
      <c r="D23" s="7"/>
    </row>
    <row r="24" spans="1:5"/>
    <row r="25" spans="1:5">
      <c r="C25" s="7"/>
      <c r="D25" s="7"/>
    </row>
    <row r="26" spans="1:5">
      <c r="C26" s="7"/>
      <c r="D26" s="7"/>
    </row>
    <row r="27" spans="1:5">
      <c r="C27" s="7"/>
      <c r="D27" s="7"/>
    </row>
    <row r="28" spans="1:5">
      <c r="C28" s="7"/>
      <c r="D28" s="7"/>
    </row>
    <row r="29" spans="1:5">
      <c r="D29" s="7"/>
    </row>
    <row r="30" spans="1:5">
      <c r="C30" s="7"/>
      <c r="D30" s="7"/>
    </row>
    <row r="31" spans="1:5">
      <c r="C31" s="7"/>
      <c r="D31" s="7"/>
    </row>
    <row r="32" spans="1:5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/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  <row r="49"/>
    <row r="50"/>
    <row r="51"/>
  </sheetData>
  <mergeCells count="3">
    <mergeCell ref="C8:D8"/>
    <mergeCell ref="B1:E6"/>
    <mergeCell ref="B8:B9"/>
  </mergeCells>
  <conditionalFormatting sqref="B10:D17">
    <cfRule type="expression" dxfId="28" priority="2">
      <formula>MOD(ROW(),2)=0</formula>
    </cfRule>
  </conditionalFormatting>
  <conditionalFormatting sqref="B18:D18">
    <cfRule type="expression" dxfId="2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/>
  </sheetViews>
  <sheetFormatPr defaultColWidth="0" defaultRowHeight="15" zeroHeight="1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/>
    <row r="2" spans="2:7"/>
    <row r="3" spans="2:7"/>
    <row r="4" spans="2:7"/>
    <row r="5" spans="2:7">
      <c r="B5" s="174"/>
      <c r="C5" s="174"/>
      <c r="D5" s="174"/>
      <c r="E5" s="178"/>
      <c r="F5" s="178"/>
      <c r="G5" s="178"/>
    </row>
    <row r="6" spans="2:7">
      <c r="B6" s="178"/>
      <c r="C6" s="178"/>
      <c r="D6" s="178"/>
      <c r="E6" s="178"/>
      <c r="F6" s="178"/>
      <c r="G6" s="178"/>
    </row>
    <row r="7" spans="2:7">
      <c r="B7" s="178"/>
      <c r="C7" s="178"/>
      <c r="D7" s="178"/>
      <c r="E7" s="178"/>
      <c r="F7" s="178"/>
      <c r="G7" s="178"/>
    </row>
    <row r="8" spans="2:7" ht="21" customHeight="1">
      <c r="B8" s="11" t="s">
        <v>0</v>
      </c>
      <c r="C8" s="2"/>
      <c r="D8" s="2"/>
    </row>
    <row r="9" spans="2:7" ht="24" customHeight="1">
      <c r="B9" s="177"/>
      <c r="C9" s="176" t="s">
        <v>23</v>
      </c>
      <c r="D9" s="177"/>
    </row>
    <row r="10" spans="2:7" ht="24" customHeight="1">
      <c r="B10" s="177"/>
      <c r="C10" s="50" t="s">
        <v>157</v>
      </c>
      <c r="D10" s="50" t="s">
        <v>24</v>
      </c>
    </row>
    <row r="11" spans="2:7" ht="24" customHeight="1">
      <c r="B11" s="79" t="s">
        <v>187</v>
      </c>
      <c r="C11" s="77">
        <v>212509</v>
      </c>
      <c r="D11" s="78">
        <v>215679</v>
      </c>
    </row>
    <row r="12" spans="2:7" ht="24" customHeight="1">
      <c r="B12" s="79" t="s">
        <v>188</v>
      </c>
      <c r="C12" s="77">
        <v>20097</v>
      </c>
      <c r="D12" s="78">
        <v>16401</v>
      </c>
    </row>
    <row r="13" spans="2:7" ht="24" customHeight="1">
      <c r="B13" s="79" t="s">
        <v>25</v>
      </c>
      <c r="C13" s="77">
        <v>71897</v>
      </c>
      <c r="D13" s="78">
        <v>71202</v>
      </c>
    </row>
    <row r="14" spans="2:7" ht="24" customHeight="1">
      <c r="B14" s="79" t="s">
        <v>26</v>
      </c>
      <c r="C14" s="77">
        <v>15521</v>
      </c>
      <c r="D14" s="78">
        <v>15177</v>
      </c>
    </row>
    <row r="15" spans="2:7" ht="24" customHeight="1">
      <c r="B15" s="79" t="s">
        <v>27</v>
      </c>
      <c r="C15" s="77">
        <v>299855</v>
      </c>
      <c r="D15" s="78">
        <v>252181</v>
      </c>
    </row>
    <row r="16" spans="2:7" ht="24" customHeight="1">
      <c r="B16" s="79" t="s">
        <v>189</v>
      </c>
      <c r="C16" s="77">
        <v>2148339</v>
      </c>
      <c r="D16" s="78">
        <v>1919179</v>
      </c>
    </row>
    <row r="17" spans="2:4" ht="24" customHeight="1">
      <c r="B17" s="79" t="s">
        <v>28</v>
      </c>
      <c r="C17" s="77">
        <v>155054</v>
      </c>
      <c r="D17" s="78">
        <v>150934</v>
      </c>
    </row>
    <row r="18" spans="2:4" ht="24" customHeight="1">
      <c r="B18" s="79" t="s">
        <v>190</v>
      </c>
      <c r="C18" s="77">
        <v>9203</v>
      </c>
      <c r="D18" s="78">
        <v>12148</v>
      </c>
    </row>
    <row r="19" spans="2:4" ht="24" customHeight="1">
      <c r="B19" s="79" t="s">
        <v>29</v>
      </c>
      <c r="C19" s="77">
        <v>18112</v>
      </c>
      <c r="D19" s="78">
        <v>125748</v>
      </c>
    </row>
    <row r="20" spans="2:4" ht="24" customHeight="1">
      <c r="B20" s="79" t="s">
        <v>30</v>
      </c>
      <c r="C20" s="77">
        <v>765274</v>
      </c>
      <c r="D20" s="78">
        <v>372581</v>
      </c>
    </row>
    <row r="21" spans="2:4" ht="24" customHeight="1">
      <c r="B21" s="79" t="s">
        <v>191</v>
      </c>
      <c r="C21" s="77">
        <v>321301</v>
      </c>
      <c r="D21" s="78">
        <v>248407</v>
      </c>
    </row>
    <row r="22" spans="2:4" ht="24" customHeight="1">
      <c r="B22" s="79" t="s">
        <v>192</v>
      </c>
      <c r="C22" s="80">
        <v>43767</v>
      </c>
      <c r="D22" s="81">
        <v>46108</v>
      </c>
    </row>
    <row r="23" spans="2:4" ht="24" customHeight="1" thickBot="1">
      <c r="B23" s="74"/>
      <c r="C23" s="75">
        <v>4080929</v>
      </c>
      <c r="D23" s="75">
        <v>3445745</v>
      </c>
    </row>
    <row r="24" spans="2:4" ht="15.75" thickTop="1"/>
    <row r="25" spans="2:4"/>
    <row r="26" spans="2:4" hidden="1"/>
    <row r="27" spans="2:4" hidden="1">
      <c r="C27" s="8"/>
      <c r="D27" s="8"/>
    </row>
    <row r="28" spans="2:4" hidden="1">
      <c r="C28" s="7"/>
      <c r="D28" s="7"/>
    </row>
    <row r="29" spans="2:4" hidden="1">
      <c r="C29" s="7"/>
      <c r="D29" s="7"/>
    </row>
    <row r="30" spans="2:4" hidden="1">
      <c r="C30" s="7"/>
      <c r="D30" s="7"/>
    </row>
    <row r="31" spans="2:4" hidden="1">
      <c r="C31" s="7"/>
      <c r="D31" s="7"/>
    </row>
    <row r="32" spans="2:4" hidden="1">
      <c r="C32" s="7"/>
      <c r="D32" s="7"/>
    </row>
    <row r="33" spans="3:4" hidden="1">
      <c r="C33" s="7"/>
      <c r="D33" s="7"/>
    </row>
    <row r="34" spans="3:4" hidden="1">
      <c r="C34" s="7"/>
      <c r="D34" s="7"/>
    </row>
    <row r="35" spans="3:4" hidden="1">
      <c r="C35" s="7"/>
      <c r="D35" s="7"/>
    </row>
    <row r="36" spans="3:4" hidden="1">
      <c r="C36" s="7"/>
      <c r="D36" s="7"/>
    </row>
    <row r="37" spans="3:4" hidden="1">
      <c r="C37" s="7"/>
      <c r="D37" s="7"/>
    </row>
    <row r="38" spans="3:4" hidden="1">
      <c r="C38" s="7"/>
      <c r="D38" s="7"/>
    </row>
    <row r="39" spans="3:4" hidden="1">
      <c r="C39" s="7"/>
      <c r="D39" s="7"/>
    </row>
    <row r="40" spans="3:4" hidden="1">
      <c r="C40" s="7"/>
      <c r="D40" s="7"/>
    </row>
  </sheetData>
  <mergeCells count="3">
    <mergeCell ref="B5:G7"/>
    <mergeCell ref="C9:D9"/>
    <mergeCell ref="B9:B10"/>
  </mergeCells>
  <conditionalFormatting sqref="B11:D22">
    <cfRule type="expression" dxfId="2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RowColHeaders="0" zoomScale="80" zoomScaleNormal="80" workbookViewId="0"/>
  </sheetViews>
  <sheetFormatPr defaultColWidth="0" defaultRowHeight="15" zeroHeight="1"/>
  <cols>
    <col min="1" max="1" width="15.28515625" customWidth="1"/>
    <col min="2" max="2" width="47.140625" bestFit="1" customWidth="1"/>
    <col min="3" max="5" width="16.140625" customWidth="1"/>
    <col min="6" max="6" width="7.42578125" style="12" customWidth="1"/>
    <col min="7" max="7" width="10.5703125" customWidth="1"/>
    <col min="8" max="8" width="17.5703125" hidden="1" customWidth="1"/>
    <col min="9" max="9" width="12.140625" hidden="1" customWidth="1"/>
    <col min="10" max="16384" width="8.7109375" hidden="1"/>
  </cols>
  <sheetData>
    <row r="1" spans="2:8"/>
    <row r="2" spans="2:8"/>
    <row r="3" spans="2:8"/>
    <row r="4" spans="2:8"/>
    <row r="5" spans="2:8"/>
    <row r="6" spans="2:8" ht="27.95" customHeight="1">
      <c r="B6" s="18"/>
      <c r="C6" s="18"/>
      <c r="D6" s="18"/>
      <c r="E6" s="18"/>
      <c r="F6" s="17"/>
      <c r="G6" s="5"/>
      <c r="H6" s="5"/>
    </row>
    <row r="7" spans="2:8" ht="27.95" customHeight="1">
      <c r="B7" s="18"/>
      <c r="C7" s="18"/>
      <c r="D7" s="18"/>
      <c r="E7" s="18"/>
      <c r="F7" s="17"/>
      <c r="G7" s="5"/>
      <c r="H7" s="5"/>
    </row>
    <row r="8" spans="2:8" s="19" customFormat="1" ht="23.45" customHeight="1">
      <c r="B8" s="179"/>
      <c r="C8" s="176" t="s">
        <v>23</v>
      </c>
      <c r="D8" s="177"/>
      <c r="E8" s="177"/>
      <c r="F8" s="16"/>
    </row>
    <row r="9" spans="2:8" s="19" customFormat="1" ht="30" customHeight="1">
      <c r="B9" s="179"/>
      <c r="C9" s="50" t="s">
        <v>157</v>
      </c>
      <c r="D9" s="50" t="s">
        <v>24</v>
      </c>
      <c r="E9" s="50" t="s">
        <v>31</v>
      </c>
      <c r="F9" s="15"/>
    </row>
    <row r="10" spans="2:8" s="19" customFormat="1" ht="23.45" customHeight="1">
      <c r="B10" s="94" t="s">
        <v>193</v>
      </c>
      <c r="C10" s="135">
        <v>392152</v>
      </c>
      <c r="D10" s="135">
        <v>196589</v>
      </c>
      <c r="E10" s="186">
        <v>99.48</v>
      </c>
      <c r="F10" s="14"/>
    </row>
    <row r="11" spans="2:8" s="19" customFormat="1" ht="23.45" customHeight="1">
      <c r="B11" s="94" t="s">
        <v>194</v>
      </c>
      <c r="C11" s="135">
        <v>149439</v>
      </c>
      <c r="D11" s="135">
        <v>100629</v>
      </c>
      <c r="E11" s="186">
        <v>48.5</v>
      </c>
      <c r="F11" s="14"/>
    </row>
    <row r="12" spans="2:8" s="19" customFormat="1" ht="23.45" customHeight="1">
      <c r="B12" s="94" t="s">
        <v>195</v>
      </c>
      <c r="C12" s="136">
        <v>39455</v>
      </c>
      <c r="D12" s="136">
        <v>34416</v>
      </c>
      <c r="E12" s="187">
        <v>14.64</v>
      </c>
      <c r="F12" s="14"/>
    </row>
    <row r="13" spans="2:8" s="19" customFormat="1" ht="23.45" customHeight="1">
      <c r="B13" s="94" t="s">
        <v>28</v>
      </c>
      <c r="C13" s="136">
        <v>164257</v>
      </c>
      <c r="D13" s="136">
        <v>163082</v>
      </c>
      <c r="E13" s="187">
        <v>0.72</v>
      </c>
      <c r="F13" s="14"/>
    </row>
    <row r="14" spans="2:8" s="19" customFormat="1" ht="23.45" customHeight="1">
      <c r="B14" s="134" t="s">
        <v>196</v>
      </c>
      <c r="C14" s="137">
        <v>745303</v>
      </c>
      <c r="D14" s="138">
        <v>494716</v>
      </c>
      <c r="E14" s="188">
        <v>50.65</v>
      </c>
      <c r="F14" s="13"/>
    </row>
    <row r="15" spans="2:8" s="19" customFormat="1" ht="23.45" customHeight="1">
      <c r="B15" s="134" t="s">
        <v>197</v>
      </c>
      <c r="C15" s="136">
        <v>-78688</v>
      </c>
      <c r="D15" s="136" t="s">
        <v>198</v>
      </c>
      <c r="E15" s="187" t="s">
        <v>199</v>
      </c>
      <c r="F15" s="12"/>
    </row>
    <row r="16" spans="2:8" ht="24" customHeight="1">
      <c r="B16" s="134" t="s">
        <v>200</v>
      </c>
      <c r="C16" s="137">
        <v>666615</v>
      </c>
      <c r="D16" s="138">
        <v>494716</v>
      </c>
      <c r="E16" s="188">
        <v>34.75</v>
      </c>
    </row>
    <row r="17" spans="2:6" hidden="1"/>
    <row r="18" spans="2:6" hidden="1"/>
    <row r="19" spans="2:6" hidden="1">
      <c r="C19" s="7"/>
      <c r="D19" s="7"/>
    </row>
    <row r="20" spans="2:6" hidden="1">
      <c r="C20" s="7"/>
      <c r="D20" s="7"/>
    </row>
    <row r="21" spans="2:6" hidden="1">
      <c r="C21" s="7"/>
      <c r="D21" s="7"/>
    </row>
    <row r="22" spans="2:6" hidden="1">
      <c r="C22" s="7"/>
      <c r="D22" s="7"/>
    </row>
    <row r="23" spans="2:6" hidden="1">
      <c r="C23" s="7"/>
      <c r="D23" s="7"/>
    </row>
    <row r="24" spans="2:6" hidden="1">
      <c r="B24" s="12"/>
      <c r="F24"/>
    </row>
    <row r="25" spans="2:6" hidden="1">
      <c r="B25" s="12"/>
      <c r="F25"/>
    </row>
    <row r="26" spans="2:6" hidden="1">
      <c r="B26" s="12"/>
      <c r="F26"/>
    </row>
    <row r="27" spans="2:6" hidden="1">
      <c r="B27" s="12"/>
      <c r="F27"/>
    </row>
    <row r="28" spans="2:6" hidden="1">
      <c r="B28" s="12"/>
      <c r="F28"/>
    </row>
    <row r="29" spans="2:6" hidden="1"/>
    <row r="30" spans="2:6" hidden="1"/>
    <row r="31" spans="2:6" hidden="1">
      <c r="B31" s="12"/>
      <c r="F31"/>
    </row>
    <row r="32" spans="2:6" hidden="1">
      <c r="B32" s="12"/>
      <c r="F32"/>
    </row>
    <row r="33" spans="2:6" hidden="1">
      <c r="B33" s="12"/>
      <c r="F33"/>
    </row>
    <row r="34" spans="2:6" hidden="1">
      <c r="B34" s="12"/>
      <c r="F34"/>
    </row>
    <row r="35" spans="2:6" hidden="1">
      <c r="B35" s="12"/>
      <c r="F35"/>
    </row>
    <row r="36" spans="2:6" hidden="1">
      <c r="B36" s="12"/>
      <c r="F36"/>
    </row>
    <row r="37" spans="2:6" hidden="1"/>
    <row r="38" spans="2:6" hidden="1"/>
    <row r="39" spans="2:6" hidden="1"/>
    <row r="40" spans="2:6" hidden="1"/>
    <row r="41" spans="2:6"/>
    <row r="42" spans="2:6"/>
    <row r="43" spans="2:6"/>
    <row r="44" spans="2:6"/>
    <row r="45" spans="2:6"/>
  </sheetData>
  <mergeCells count="2">
    <mergeCell ref="C8:E8"/>
    <mergeCell ref="B8:B9"/>
  </mergeCells>
  <conditionalFormatting sqref="B10:E14">
    <cfRule type="expression" dxfId="25" priority="2">
      <formula>MOD(ROW(),2)=0</formula>
    </cfRule>
  </conditionalFormatting>
  <conditionalFormatting sqref="B15:E16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RowColHeaders="0" zoomScale="80" zoomScaleNormal="80" workbookViewId="0"/>
  </sheetViews>
  <sheetFormatPr defaultColWidth="0" defaultRowHeight="15" zeroHeight="1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16384" width="2.7109375" hidden="1"/>
  </cols>
  <sheetData>
    <row r="1" spans="2:5"/>
    <row r="2" spans="2:5"/>
    <row r="3" spans="2:5"/>
    <row r="4" spans="2:5">
      <c r="B4" s="180"/>
      <c r="C4" s="181"/>
      <c r="D4" s="181"/>
      <c r="E4" s="181"/>
    </row>
    <row r="5" spans="2:5">
      <c r="B5" s="181"/>
      <c r="C5" s="181"/>
      <c r="D5" s="181"/>
      <c r="E5" s="181"/>
    </row>
    <row r="6" spans="2:5" ht="21.95" customHeight="1">
      <c r="B6" s="181"/>
      <c r="C6" s="181"/>
      <c r="D6" s="181"/>
      <c r="E6" s="181"/>
    </row>
    <row r="7" spans="2:5" ht="21.6" customHeight="1">
      <c r="B7" s="6" t="s">
        <v>0</v>
      </c>
      <c r="C7" s="2"/>
      <c r="D7" s="2"/>
    </row>
    <row r="8" spans="2:5" ht="21.6" customHeight="1">
      <c r="B8" s="177"/>
      <c r="C8" s="182" t="s">
        <v>23</v>
      </c>
      <c r="D8" s="183"/>
    </row>
    <row r="9" spans="2:5" ht="20.45" customHeight="1">
      <c r="B9" s="177"/>
      <c r="C9" s="50" t="s">
        <v>157</v>
      </c>
      <c r="D9" s="50" t="s">
        <v>24</v>
      </c>
    </row>
    <row r="10" spans="2:5" ht="20.45" customHeight="1">
      <c r="B10" s="82" t="s">
        <v>201</v>
      </c>
      <c r="C10" s="83"/>
      <c r="D10" s="84"/>
    </row>
    <row r="11" spans="2:5" ht="20.45" customHeight="1">
      <c r="B11" s="79" t="s">
        <v>202</v>
      </c>
      <c r="C11" s="77">
        <v>13428</v>
      </c>
      <c r="D11" s="78">
        <v>7645</v>
      </c>
    </row>
    <row r="12" spans="2:5" ht="20.45" customHeight="1">
      <c r="B12" s="79" t="s">
        <v>203</v>
      </c>
      <c r="C12" s="77">
        <v>113424</v>
      </c>
      <c r="D12" s="78">
        <v>90026</v>
      </c>
    </row>
    <row r="13" spans="2:5" ht="20.45" customHeight="1">
      <c r="B13" s="79" t="s">
        <v>204</v>
      </c>
      <c r="C13" s="77">
        <v>668</v>
      </c>
      <c r="D13" s="78">
        <v>1041</v>
      </c>
    </row>
    <row r="14" spans="2:5" ht="20.45" customHeight="1">
      <c r="B14" s="79" t="s">
        <v>205</v>
      </c>
      <c r="C14" s="77">
        <v>1553</v>
      </c>
      <c r="D14" s="78">
        <v>9152</v>
      </c>
    </row>
    <row r="15" spans="2:5" ht="20.45" customHeight="1">
      <c r="B15" s="79" t="s">
        <v>235</v>
      </c>
      <c r="C15" s="77" t="s">
        <v>184</v>
      </c>
      <c r="D15" s="78">
        <v>11643</v>
      </c>
    </row>
    <row r="16" spans="2:5" ht="20.45" customHeight="1">
      <c r="B16" s="79" t="s">
        <v>206</v>
      </c>
      <c r="C16" s="77">
        <v>-6310</v>
      </c>
      <c r="D16" s="78">
        <v>-7167</v>
      </c>
    </row>
    <row r="17" spans="2:4" ht="20.45" customHeight="1">
      <c r="B17" s="79" t="s">
        <v>236</v>
      </c>
      <c r="C17" s="77" t="s">
        <v>184</v>
      </c>
      <c r="D17" s="78">
        <v>8636</v>
      </c>
    </row>
    <row r="18" spans="2:4" ht="20.45" customHeight="1">
      <c r="B18" s="79" t="s">
        <v>207</v>
      </c>
      <c r="C18" s="80">
        <v>4136</v>
      </c>
      <c r="D18" s="81">
        <v>7048</v>
      </c>
    </row>
    <row r="19" spans="2:4" ht="20.45" customHeight="1">
      <c r="B19" s="79"/>
      <c r="C19" s="139">
        <v>126899</v>
      </c>
      <c r="D19" s="140">
        <v>128024</v>
      </c>
    </row>
    <row r="20" spans="2:4" ht="20.45" customHeight="1">
      <c r="B20" s="79" t="s">
        <v>208</v>
      </c>
      <c r="C20" s="77"/>
      <c r="D20" s="78"/>
    </row>
    <row r="21" spans="2:4" ht="20.45" customHeight="1">
      <c r="B21" s="79" t="s">
        <v>237</v>
      </c>
      <c r="C21" s="77">
        <v>-41149</v>
      </c>
      <c r="D21" s="78">
        <v>-49607</v>
      </c>
    </row>
    <row r="22" spans="2:4" ht="20.45" customHeight="1">
      <c r="B22" s="79" t="s">
        <v>238</v>
      </c>
      <c r="C22" s="77">
        <v>-468</v>
      </c>
      <c r="D22" s="78">
        <v>-507</v>
      </c>
    </row>
    <row r="23" spans="2:4" ht="20.45" customHeight="1">
      <c r="B23" s="79" t="s">
        <v>209</v>
      </c>
      <c r="C23" s="77">
        <v>-13313</v>
      </c>
      <c r="D23" s="78">
        <v>-12558</v>
      </c>
    </row>
    <row r="24" spans="2:4" ht="20.45" customHeight="1">
      <c r="B24" s="79" t="s">
        <v>239</v>
      </c>
      <c r="C24" s="77">
        <v>-881</v>
      </c>
      <c r="D24" s="78">
        <v>-4536</v>
      </c>
    </row>
    <row r="25" spans="2:4" ht="20.45" customHeight="1">
      <c r="B25" s="79" t="s">
        <v>210</v>
      </c>
      <c r="C25" s="77">
        <v>-16963</v>
      </c>
      <c r="D25" s="78">
        <v>-34009</v>
      </c>
    </row>
    <row r="26" spans="2:4" ht="20.45" customHeight="1">
      <c r="B26" s="79" t="s">
        <v>240</v>
      </c>
      <c r="C26" s="77">
        <v>-70582</v>
      </c>
      <c r="D26" s="78">
        <v>-50392</v>
      </c>
    </row>
    <row r="27" spans="2:4" ht="20.45" customHeight="1">
      <c r="B27" s="79" t="s">
        <v>241</v>
      </c>
      <c r="C27" s="77">
        <v>-8569</v>
      </c>
      <c r="D27" s="78" t="s">
        <v>184</v>
      </c>
    </row>
    <row r="28" spans="2:4" ht="20.45" customHeight="1">
      <c r="B28" s="79" t="s">
        <v>242</v>
      </c>
      <c r="C28" s="77">
        <v>-1541</v>
      </c>
      <c r="D28" s="78" t="s">
        <v>184</v>
      </c>
    </row>
    <row r="29" spans="2:4" ht="20.45" customHeight="1">
      <c r="B29" s="79" t="s">
        <v>211</v>
      </c>
      <c r="C29" s="77">
        <v>-1305</v>
      </c>
      <c r="D29" s="78">
        <v>-2952</v>
      </c>
    </row>
    <row r="30" spans="2:4" ht="20.45" customHeight="1">
      <c r="B30" s="79" t="s">
        <v>243</v>
      </c>
      <c r="C30" s="77">
        <v>-4962</v>
      </c>
      <c r="D30" s="78">
        <v>-5404</v>
      </c>
    </row>
    <row r="31" spans="2:4" ht="20.45" customHeight="1">
      <c r="B31" s="79" t="s">
        <v>212</v>
      </c>
      <c r="C31" s="77">
        <v>-3208</v>
      </c>
      <c r="D31" s="78">
        <v>-697</v>
      </c>
    </row>
    <row r="32" spans="2:4" ht="20.45" customHeight="1">
      <c r="B32" s="79" t="s">
        <v>207</v>
      </c>
      <c r="C32" s="80">
        <v>-3413</v>
      </c>
      <c r="D32" s="81">
        <v>-1778</v>
      </c>
    </row>
    <row r="33" spans="2:4" ht="20.45" customHeight="1">
      <c r="B33" s="82"/>
      <c r="C33" s="141">
        <v>-166354</v>
      </c>
      <c r="D33" s="142">
        <v>-162440</v>
      </c>
    </row>
    <row r="34" spans="2:4" ht="15.75" thickBot="1">
      <c r="B34" s="82" t="s">
        <v>213</v>
      </c>
      <c r="C34" s="143">
        <v>-39455</v>
      </c>
      <c r="D34" s="144">
        <v>-34416</v>
      </c>
    </row>
    <row r="35" spans="2:4" ht="15.75" thickTop="1"/>
    <row r="36" spans="2:4"/>
    <row r="37" spans="2:4"/>
    <row r="38" spans="2:4"/>
  </sheetData>
  <mergeCells count="3">
    <mergeCell ref="B4:E6"/>
    <mergeCell ref="B8:B9"/>
    <mergeCell ref="C8:D8"/>
  </mergeCells>
  <conditionalFormatting sqref="B11:D12 B13:B33">
    <cfRule type="expression" dxfId="23" priority="6">
      <formula>MOD(ROW(),2)=0</formula>
    </cfRule>
  </conditionalFormatting>
  <conditionalFormatting sqref="B10:D12 B13:B33">
    <cfRule type="expression" dxfId="22" priority="5">
      <formula>MOD(ROW(),2)=0</formula>
    </cfRule>
  </conditionalFormatting>
  <conditionalFormatting sqref="C13:D34">
    <cfRule type="expression" dxfId="21" priority="4">
      <formula>MOD(ROW(),2)=0</formula>
    </cfRule>
  </conditionalFormatting>
  <conditionalFormatting sqref="C13:D34">
    <cfRule type="expression" dxfId="20" priority="3">
      <formula>MOD(ROW(),2)=0</formula>
    </cfRule>
  </conditionalFormatting>
  <conditionalFormatting sqref="B34">
    <cfRule type="expression" dxfId="19" priority="2">
      <formula>MOD(ROW(),2)=0</formula>
    </cfRule>
  </conditionalFormatting>
  <conditionalFormatting sqref="B34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showRowColHeaders="0" zoomScale="80" zoomScaleNormal="80" workbookViewId="0"/>
  </sheetViews>
  <sheetFormatPr defaultColWidth="8.7109375" defaultRowHeight="15" zeroHeight="1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11.28515625" bestFit="1" customWidth="1"/>
    <col min="10" max="10" width="4.140625" customWidth="1"/>
  </cols>
  <sheetData>
    <row r="1" spans="2:9"/>
    <row r="2" spans="2:9"/>
    <row r="3" spans="2:9"/>
    <row r="4" spans="2:9" ht="15" customHeight="1">
      <c r="B4" s="180"/>
      <c r="C4" s="180"/>
      <c r="D4" s="180"/>
      <c r="E4" s="180"/>
      <c r="F4" s="180"/>
      <c r="G4" s="180"/>
      <c r="H4" s="180"/>
      <c r="I4" s="180"/>
    </row>
    <row r="5" spans="2:9" ht="15" customHeight="1">
      <c r="B5" s="180"/>
      <c r="C5" s="180"/>
      <c r="D5" s="180"/>
      <c r="E5" s="180"/>
      <c r="F5" s="180"/>
      <c r="G5" s="180"/>
      <c r="H5" s="180"/>
      <c r="I5" s="180"/>
    </row>
    <row r="6" spans="2:9" ht="15" customHeight="1">
      <c r="B6" s="180"/>
      <c r="C6" s="180"/>
      <c r="D6" s="180"/>
      <c r="E6" s="180"/>
      <c r="F6" s="180"/>
      <c r="G6" s="180"/>
      <c r="H6" s="180"/>
      <c r="I6" s="180"/>
    </row>
    <row r="7" spans="2:9" ht="20.100000000000001" customHeight="1">
      <c r="B7" s="20" t="s">
        <v>0</v>
      </c>
      <c r="C7" s="19"/>
      <c r="D7" s="19"/>
      <c r="E7" s="19"/>
      <c r="F7" s="19"/>
      <c r="G7" s="19"/>
      <c r="H7" s="19"/>
      <c r="I7" s="19"/>
    </row>
    <row r="8" spans="2:9" ht="20.45" customHeight="1">
      <c r="B8" s="67"/>
      <c r="C8" s="68">
        <v>2021</v>
      </c>
      <c r="D8" s="68">
        <v>2022</v>
      </c>
      <c r="E8" s="68">
        <v>2023</v>
      </c>
      <c r="F8" s="68">
        <v>2024</v>
      </c>
      <c r="G8" s="68">
        <v>2025</v>
      </c>
      <c r="H8" s="68">
        <v>2026</v>
      </c>
      <c r="I8" s="68" t="s">
        <v>33</v>
      </c>
    </row>
    <row r="9" spans="2:9" ht="20.45" customHeight="1">
      <c r="B9" s="56" t="s">
        <v>214</v>
      </c>
      <c r="C9" s="57"/>
      <c r="D9" s="57"/>
      <c r="E9" s="57"/>
      <c r="F9" s="57"/>
      <c r="G9" s="57"/>
      <c r="H9" s="57"/>
      <c r="I9" s="57"/>
    </row>
    <row r="10" spans="2:9" ht="20.45" customHeight="1">
      <c r="B10" s="55" t="s">
        <v>215</v>
      </c>
      <c r="C10" s="51">
        <v>4871</v>
      </c>
      <c r="D10" s="51" t="s">
        <v>34</v>
      </c>
      <c r="E10" s="51" t="s">
        <v>34</v>
      </c>
      <c r="F10" s="51">
        <v>10583</v>
      </c>
      <c r="G10" s="51" t="s">
        <v>34</v>
      </c>
      <c r="H10" s="51" t="s">
        <v>34</v>
      </c>
      <c r="I10" s="51">
        <v>15454</v>
      </c>
    </row>
    <row r="11" spans="2:9" ht="20.45" customHeight="1">
      <c r="B11" s="58" t="s">
        <v>216</v>
      </c>
      <c r="C11" s="59">
        <v>4871</v>
      </c>
      <c r="D11" s="59" t="s">
        <v>34</v>
      </c>
      <c r="E11" s="59" t="s">
        <v>34</v>
      </c>
      <c r="F11" s="59">
        <v>10583</v>
      </c>
      <c r="G11" s="59" t="s">
        <v>34</v>
      </c>
      <c r="H11" s="59" t="s">
        <v>34</v>
      </c>
      <c r="I11" s="59">
        <v>15454</v>
      </c>
    </row>
    <row r="12" spans="2:9" ht="20.45" customHeight="1">
      <c r="B12" s="60" t="s">
        <v>217</v>
      </c>
      <c r="C12" s="61"/>
      <c r="D12" s="61"/>
      <c r="E12" s="61"/>
      <c r="F12" s="61"/>
      <c r="G12" s="61"/>
      <c r="H12" s="61"/>
      <c r="I12" s="61"/>
    </row>
    <row r="13" spans="2:9" ht="20.45" customHeight="1">
      <c r="B13" s="56" t="s">
        <v>218</v>
      </c>
      <c r="C13" s="52">
        <v>24792</v>
      </c>
      <c r="D13" s="52">
        <v>254060</v>
      </c>
      <c r="E13" s="52">
        <v>254060</v>
      </c>
      <c r="F13" s="52">
        <v>254060</v>
      </c>
      <c r="G13" s="52">
        <v>1066285</v>
      </c>
      <c r="H13" s="52">
        <v>812226</v>
      </c>
      <c r="I13" s="52">
        <v>2665483</v>
      </c>
    </row>
    <row r="14" spans="2:9" ht="20.45" customHeight="1">
      <c r="B14" s="55" t="s">
        <v>219</v>
      </c>
      <c r="C14" s="51">
        <v>2531</v>
      </c>
      <c r="D14" s="51">
        <v>3262</v>
      </c>
      <c r="E14" s="51">
        <v>2382</v>
      </c>
      <c r="F14" s="51" t="s">
        <v>34</v>
      </c>
      <c r="G14" s="51" t="s">
        <v>34</v>
      </c>
      <c r="H14" s="51" t="s">
        <v>34</v>
      </c>
      <c r="I14" s="51">
        <v>8175</v>
      </c>
    </row>
    <row r="15" spans="2:9" ht="20.45" customHeight="1">
      <c r="B15" s="56" t="s">
        <v>220</v>
      </c>
      <c r="C15" s="62">
        <v>407362</v>
      </c>
      <c r="D15" s="63">
        <v>540000</v>
      </c>
      <c r="E15" s="63">
        <v>540000</v>
      </c>
      <c r="F15" s="63">
        <v>270000</v>
      </c>
      <c r="G15" s="63" t="s">
        <v>34</v>
      </c>
      <c r="H15" s="63" t="s">
        <v>34</v>
      </c>
      <c r="I15" s="63">
        <v>1757362</v>
      </c>
    </row>
    <row r="16" spans="2:9" ht="20.45" customHeight="1">
      <c r="B16" s="64" t="s">
        <v>221</v>
      </c>
      <c r="C16" s="54">
        <v>434685</v>
      </c>
      <c r="D16" s="54">
        <v>797322</v>
      </c>
      <c r="E16" s="54">
        <v>796442</v>
      </c>
      <c r="F16" s="54">
        <v>524060</v>
      </c>
      <c r="G16" s="54">
        <v>1066285</v>
      </c>
      <c r="H16" s="54">
        <v>812226</v>
      </c>
      <c r="I16" s="54">
        <v>4431020</v>
      </c>
    </row>
    <row r="17" spans="2:9" ht="20.45" customHeight="1">
      <c r="B17" s="56" t="s">
        <v>222</v>
      </c>
      <c r="C17" s="52">
        <v>-493</v>
      </c>
      <c r="D17" s="52">
        <v>-766</v>
      </c>
      <c r="E17" s="52">
        <v>-766</v>
      </c>
      <c r="F17" s="52">
        <v>-438</v>
      </c>
      <c r="G17" s="52">
        <v>-2737</v>
      </c>
      <c r="H17" s="52">
        <v>-2628</v>
      </c>
      <c r="I17" s="52">
        <v>-7828</v>
      </c>
    </row>
    <row r="18" spans="2:9" ht="20.45" customHeight="1">
      <c r="B18" s="65" t="s">
        <v>223</v>
      </c>
      <c r="C18" s="53" t="s">
        <v>34</v>
      </c>
      <c r="D18" s="53" t="s">
        <v>34</v>
      </c>
      <c r="E18" s="53" t="s">
        <v>34</v>
      </c>
      <c r="F18" s="53" t="s">
        <v>34</v>
      </c>
      <c r="G18" s="53">
        <v>-8743</v>
      </c>
      <c r="H18" s="53">
        <v>-8743</v>
      </c>
      <c r="I18" s="53">
        <v>-17486</v>
      </c>
    </row>
    <row r="19" spans="2:9" ht="20.45" customHeight="1" thickBot="1">
      <c r="B19" s="58" t="s">
        <v>224</v>
      </c>
      <c r="C19" s="66">
        <v>439063</v>
      </c>
      <c r="D19" s="66">
        <v>796556</v>
      </c>
      <c r="E19" s="66">
        <v>795676</v>
      </c>
      <c r="F19" s="66">
        <v>534205</v>
      </c>
      <c r="G19" s="66">
        <v>1054805</v>
      </c>
      <c r="H19" s="66">
        <v>800855</v>
      </c>
      <c r="I19" s="66">
        <v>4421160</v>
      </c>
    </row>
    <row r="20" spans="2:9" ht="15.75" thickTop="1"/>
    <row r="21" spans="2:9"/>
    <row r="22" spans="2:9"/>
    <row r="23" spans="2:9" hidden="1"/>
    <row r="24" spans="2:9" hidden="1">
      <c r="C24" s="7"/>
      <c r="G24" s="7"/>
    </row>
    <row r="25" spans="2:9" hidden="1">
      <c r="C25" s="7"/>
      <c r="G25" s="7"/>
    </row>
    <row r="26" spans="2:9" hidden="1"/>
    <row r="27" spans="2:9" hidden="1">
      <c r="C27" s="7"/>
      <c r="D27" s="7"/>
      <c r="E27" s="7"/>
      <c r="F27" s="7"/>
      <c r="G27" s="7"/>
      <c r="H27" s="7"/>
      <c r="I27" s="7"/>
    </row>
    <row r="28" spans="2:9" hidden="1">
      <c r="C28" s="7"/>
      <c r="D28" s="7"/>
      <c r="E28" s="7"/>
      <c r="F28" s="7"/>
    </row>
    <row r="29" spans="2:9" hidden="1">
      <c r="C29" s="7"/>
      <c r="D29" s="7"/>
      <c r="E29" s="7"/>
      <c r="F29" s="7"/>
      <c r="G29" s="7"/>
    </row>
    <row r="30" spans="2:9" hidden="1">
      <c r="C30" s="7"/>
      <c r="D30" s="7"/>
      <c r="E30" s="7"/>
      <c r="F30" s="7"/>
    </row>
    <row r="31" spans="2:9" hidden="1">
      <c r="C31" s="7"/>
      <c r="D31" s="7"/>
      <c r="E31" s="7"/>
      <c r="F31" s="7"/>
      <c r="G31" s="7"/>
      <c r="H31" s="7"/>
      <c r="I31" s="7"/>
    </row>
    <row r="32" spans="2:9" hidden="1">
      <c r="C32" s="7"/>
      <c r="D32" s="7"/>
      <c r="G32" s="7"/>
      <c r="H32" s="7"/>
      <c r="I32" s="7"/>
    </row>
    <row r="33" spans="3:9" hidden="1">
      <c r="G33" s="7"/>
    </row>
    <row r="34" spans="3:9" hidden="1">
      <c r="H34" s="7"/>
      <c r="I34" s="7"/>
    </row>
    <row r="35" spans="3:9" hidden="1">
      <c r="C35" s="7"/>
      <c r="D35" s="7"/>
      <c r="E35" s="7"/>
      <c r="F35" s="7"/>
      <c r="G35" s="7"/>
      <c r="H35" s="7"/>
      <c r="I35" s="7"/>
    </row>
    <row r="36" spans="3:9"/>
    <row r="37" spans="3:9"/>
  </sheetData>
  <mergeCells count="1">
    <mergeCell ref="B4:I6"/>
  </mergeCells>
  <conditionalFormatting sqref="B9:I19">
    <cfRule type="expression" dxfId="1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2021-05-14T21:47:18Z</dcterms:modified>
</cp:coreProperties>
</file>