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D\2021\3T21\"/>
    </mc:Choice>
  </mc:AlternateContent>
  <xr:revisionPtr revIDLastSave="0" documentId="13_ncr:1_{FC538643-C1B5-4E3F-B263-AE02B77949BD}" xr6:coauthVersionLast="46" xr6:coauthVersionMax="46" xr10:uidLastSave="{00000000-0000-0000-0000-000000000000}"/>
  <bookViews>
    <workbookView xWindow="-19320" yWindow="-120" windowWidth="19440" windowHeight="15000" tabRatio="827" xr2:uid="{00000000-000D-0000-FFFF-FFFF00000000}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22" r:id="rId5"/>
    <sheet name="2.2 Custos Despesas operaci" sheetId="23" r:id="rId6"/>
    <sheet name="2.3 LAJIDA" sheetId="24" r:id="rId7"/>
    <sheet name="2.4 Resultado Financeiro" sheetId="25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26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9" l="1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l="1"/>
  <c r="N18" i="19"/>
  <c r="N16" i="19" s="1"/>
  <c r="T26" i="19"/>
  <c r="T16" i="19" s="1"/>
</calcChain>
</file>

<file path=xl/sharedStrings.xml><?xml version="1.0" encoding="utf-8"?>
<sst xmlns="http://schemas.openxmlformats.org/spreadsheetml/2006/main" count="393" uniqueCount="255">
  <si>
    <t>(Em milhares de Reais)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</si>
  <si>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</si>
  <si>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</si>
  <si>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</si>
  <si>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</si>
  <si>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</si>
  <si>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</si>
  <si>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</si>
  <si>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</si>
  <si>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</si>
  <si>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</si>
  <si>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</si>
  <si>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</si>
  <si>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</si>
  <si>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</si>
  <si>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</si>
  <si>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</si>
  <si>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</si>
  <si>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</si>
  <si>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</si>
  <si>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</si>
  <si>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</si>
  <si>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</si>
  <si>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</si>
  <si>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Obrigações pós-emprego</t>
  </si>
  <si>
    <t>Materiais</t>
  </si>
  <si>
    <t>Serviços de terceiros</t>
  </si>
  <si>
    <t>Amortização</t>
  </si>
  <si>
    <t>Provisões operacionais</t>
  </si>
  <si>
    <t>Encargos de uso da rede básica de transmissão</t>
  </si>
  <si>
    <t>Var %</t>
  </si>
  <si>
    <t>Lucro líquido do período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</si>
  <si>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</si>
  <si>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</si>
  <si>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</si>
  <si>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</si>
  <si>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</si>
  <si>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</si>
  <si>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</si>
  <si>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</si>
  <si>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</si>
  <si>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</si>
  <si>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</si>
  <si>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</si>
  <si>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Total do circulante</t>
  </si>
  <si>
    <t>Não circulante</t>
  </si>
  <si>
    <t xml:space="preserve">Imposto de renda e contribuição social diferidos  </t>
  </si>
  <si>
    <t>Outros créditos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</si>
  <si>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</si>
  <si>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</si>
  <si>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</si>
  <si>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</si>
  <si>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</si>
  <si>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</si>
  <si>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</si>
  <si>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</si>
  <si>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</si>
  <si>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</si>
  <si>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</si>
  <si>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</si>
  <si>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</si>
  <si>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</si>
  <si>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</si>
  <si>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</si>
  <si>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</si>
  <si>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</si>
  <si>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</si>
  <si>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Lucros acumulados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</si>
  <si>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</si>
  <si>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</si>
  <si>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</si>
  <si>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</si>
  <si>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</si>
  <si>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</si>
  <si>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</si>
  <si>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</si>
  <si>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</si>
  <si>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</si>
  <si>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</si>
  <si>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</si>
  <si>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</si>
  <si>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</si>
  <si>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</si>
  <si>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</si>
  <si>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</si>
  <si>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</si>
  <si>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</si>
  <si>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</si>
  <si>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</si>
  <si>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</si>
  <si>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</si>
  <si>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</si>
  <si>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período 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</si>
  <si>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</si>
  <si>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</si>
  <si>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</si>
  <si>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</si>
  <si>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</si>
  <si>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</si>
  <si>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</si>
  <si>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</si>
  <si>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</si>
  <si>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</si>
  <si>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</si>
  <si>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</si>
  <si>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</si>
  <si>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</si>
  <si>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</si>
  <si>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</si>
  <si>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CAIXA LÍQUIDO GERADO PELAS ATIVIDADES OPERACIONAIS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</si>
  <si>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</si>
  <si>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</si>
  <si>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</si>
  <si>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</si>
  <si>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</si>
  <si>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</si>
  <si>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</si>
  <si>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</si>
  <si>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</si>
  <si>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</si>
  <si>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</si>
  <si>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</si>
  <si>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</si>
  <si>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</si>
  <si>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</si>
  <si>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</si>
  <si>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</si>
  <si>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</si>
  <si>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</si>
  <si>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</si>
  <si>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</si>
  <si>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</si>
  <si>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</si>
  <si>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</si>
  <si>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</si>
  <si>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</si>
  <si>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</si>
  <si>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</si>
  <si>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</si>
  <si>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</si>
  <si>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</si>
  <si>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</si>
  <si>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</si>
  <si>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RECURSOS TOTAIS</t>
  </si>
  <si>
    <t>REQUISITOS TOTAIS</t>
  </si>
  <si>
    <t>Contrato Compra Energia Nuclear</t>
  </si>
  <si>
    <t>Contrato Cota Garantia Fisica</t>
  </si>
  <si>
    <t>Perdas - Rede Básica</t>
  </si>
  <si>
    <t xml:space="preserve">Geração Injetada Diretamente </t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</si>
  <si>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</si>
  <si>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</si>
  <si>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</si>
  <si>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</si>
  <si>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</si>
  <si>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</si>
  <si>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</si>
  <si>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</si>
  <si>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</si>
  <si>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</si>
  <si>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</si>
  <si>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</si>
  <si>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</si>
  <si>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Restituição de créditos de PIS/Pasep e Cofins aos consumidores - Realização</t>
  </si>
  <si>
    <t>Participação de empregados e administradores no resultado</t>
  </si>
  <si>
    <t>Energia elétrica comprada para revenda</t>
  </si>
  <si>
    <t>Resultado financeiro líquido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</si>
  <si>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</si>
  <si>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</si>
  <si>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</si>
  <si>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</si>
  <si>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</si>
  <si>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PIS/Pasep e Cofins incidentes sobre receitas financeiras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</si>
  <si>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</si>
  <si>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</si>
  <si>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</si>
  <si>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</si>
  <si>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</si>
  <si>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</si>
  <si>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</si>
  <si>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</si>
  <si>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</si>
  <si>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</si>
  <si>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</si>
  <si>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</si>
  <si>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Distribuição</t>
  </si>
  <si>
    <t>Infraestrutura</t>
  </si>
  <si>
    <t>Blindagem de BT</t>
  </si>
  <si>
    <t>Empréstimos, financiamentos e debêntures</t>
  </si>
  <si>
    <t>Passivos financeiros setoriais da concessão</t>
  </si>
  <si>
    <t>Outras obrigações</t>
  </si>
  <si>
    <t>Aumento (redução) de Ativos</t>
  </si>
  <si>
    <t>Acumulado</t>
  </si>
  <si>
    <t>Constituição (realização) de CVA e outros componentes financeiros</t>
  </si>
  <si>
    <t xml:space="preserve">Amortização direito de uso - arrendamento </t>
  </si>
  <si>
    <t>Lajida – R$ milhões</t>
  </si>
  <si>
    <t>Consolidado</t>
  </si>
  <si>
    <t>Restituição de créditos de PIS/Pasep e Cofins aos consumidores - Realização *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</si>
  <si>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</si>
  <si>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</si>
  <si>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</si>
  <si>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</si>
  <si>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Transações no Mecanismo de Venda de Excedentes</t>
  </si>
  <si>
    <t>Outras receitas operacionais</t>
  </si>
  <si>
    <t>Impostos e encargos incidentes sobre as receitas</t>
  </si>
  <si>
    <t>Encargos de uso da rede básica de transmissão e demais encargos do sistema</t>
  </si>
  <si>
    <t>Pessoal</t>
  </si>
  <si>
    <t>Custo de construção da infraestrutura de distribuição</t>
  </si>
  <si>
    <t>Outras despesas operacionais líquidas</t>
  </si>
  <si>
    <t>Lucro líquido do exercício</t>
  </si>
  <si>
    <t>Despesa com imposto de renda e contribuição social</t>
  </si>
  <si>
    <t>Reversão de provisões tributárias</t>
  </si>
  <si>
    <t>Encargos de empréstimos, financiamentos e debêntures</t>
  </si>
  <si>
    <t>IPCA</t>
  </si>
  <si>
    <t>UFIR/RGR</t>
  </si>
  <si>
    <t xml:space="preserve">CDI </t>
  </si>
  <si>
    <t>Resultado antes do imposto de renda e contribuição social</t>
  </si>
  <si>
    <t>Provisão para redução ao valor recuperável de ativos de contrato</t>
  </si>
  <si>
    <t>Imposto de renda e contribuição social pagos</t>
  </si>
  <si>
    <t>CAIXA LÍQUIDO GERADO (CONSUMIDO) PELAS ATIVIDADES DE INVESTIMENTO</t>
  </si>
  <si>
    <t>Juros sobre capital próprio e dividendos pagos</t>
  </si>
  <si>
    <t>MWh</t>
  </si>
  <si>
    <r>
      <t xml:space="preserve">Perdas - Rede Distribuição </t>
    </r>
    <r>
      <rPr>
        <b/>
        <vertAlign val="superscript"/>
        <sz val="10"/>
        <color rgb="FF0000FF"/>
        <rFont val="Arial"/>
        <family val="2"/>
      </rPr>
      <t xml:space="preserve">(5) </t>
    </r>
  </si>
  <si>
    <t>Jul a set/2021</t>
  </si>
  <si>
    <t>Jul a set/2020</t>
  </si>
  <si>
    <t>Jan a set/2021</t>
  </si>
  <si>
    <t>Jan a set/2020</t>
  </si>
  <si>
    <t xml:space="preserve">                             - </t>
  </si>
  <si>
    <t xml:space="preserve">                  - </t>
  </si>
  <si>
    <t xml:space="preserve">                            - </t>
  </si>
  <si>
    <t>-</t>
  </si>
  <si>
    <t>= Lajida (1)</t>
  </si>
  <si>
    <t>Reversão das perdas esperadas com créditos do Estado de Minas Gerais (líquida das constituições)</t>
  </si>
  <si>
    <t>= Lajida ajustado (2)</t>
  </si>
  <si>
    <t>Variação monetária - CVA</t>
  </si>
  <si>
    <t>Atualização dos créditos de PIS/Pasep e Cofins</t>
  </si>
  <si>
    <t>Amortização do custo de transação</t>
  </si>
  <si>
    <t>Variação monetária de empréstimos, financiamentos e debêntures</t>
  </si>
  <si>
    <t>Atualização PIS/Pasep e Cofins a restituir</t>
  </si>
  <si>
    <t>Variação monetária de arrendamentos</t>
  </si>
  <si>
    <t xml:space="preserve">                                              - </t>
  </si>
  <si>
    <t>Variações cambiais de empréstimos e financiamentos (Nota 17)</t>
  </si>
  <si>
    <t xml:space="preserve">                           - </t>
  </si>
  <si>
    <t xml:space="preserve">                                 - </t>
  </si>
  <si>
    <t>Imposto de renda e contribuição social</t>
  </si>
  <si>
    <t xml:space="preserve"> 35.678 GWh</t>
  </si>
  <si>
    <t>Atendimento à Ampliação da PCH Poço Fundo</t>
  </si>
  <si>
    <t>Plano de Combate às Perdas Comerciais</t>
  </si>
  <si>
    <t>jul a set2021</t>
  </si>
  <si>
    <t>Var. %</t>
  </si>
  <si>
    <t>jul a set/2020</t>
  </si>
  <si>
    <t>Jan a set/020</t>
  </si>
  <si>
    <t>jan a set/2021</t>
  </si>
  <si>
    <t>Descrição (R$ Milhões)</t>
  </si>
  <si>
    <t>Planejado Ano 2021</t>
  </si>
  <si>
    <t>Realizado 9M21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</si>
</sst>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#,##0_ ;[Red]\-#,##0\ "/>
    <numFmt numFmtId="169" formatCode="_-* #,##0.000_-;\(#,##0.000\);_-* &quot;-&quot;??_-;_-@_-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  <font>
      <b/>
      <sz val="11"/>
      <color rgb="FF757070"/>
      <name val="Arial"/>
      <family val="2"/>
    </font>
    <font>
      <b/>
      <sz val="10"/>
      <color rgb="FF00744D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theme="0"/>
      </left>
      <right style="thick">
        <color rgb="FFFFFFFF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46D232"/>
      </bottom>
      <diagonal/>
    </border>
    <border>
      <left/>
      <right/>
      <top style="thick">
        <color rgb="FF46D232"/>
      </top>
      <bottom style="thick">
        <color rgb="FF46D232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ck">
        <color rgb="FFFFFFFF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Font="0" applyBorder="0" applyAlignment="0">
      <alignment vertical="center" wrapText="1"/>
    </xf>
    <xf numFmtId="0" fontId="7" fillId="0" borderId="0"/>
    <xf numFmtId="0" fontId="7" fillId="0" borderId="0"/>
  </cellStyleXfs>
  <cellXfs count="200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0" fillId="4" borderId="0" xfId="0" applyFill="1"/>
    <xf numFmtId="3" fontId="0" fillId="4" borderId="0" xfId="0" applyNumberFormat="1" applyFill="1"/>
    <xf numFmtId="0" fontId="6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1" fillId="0" borderId="0" xfId="0" applyFont="1" applyFill="1"/>
    <xf numFmtId="0" fontId="13" fillId="0" borderId="0" xfId="6" applyFont="1"/>
    <xf numFmtId="0" fontId="13" fillId="0" borderId="0" xfId="6" applyFont="1" applyFill="1"/>
    <xf numFmtId="0" fontId="14" fillId="0" borderId="0" xfId="7" applyFont="1"/>
    <xf numFmtId="0" fontId="13" fillId="0" borderId="0" xfId="7" applyFont="1"/>
    <xf numFmtId="0" fontId="14" fillId="7" borderId="0" xfId="7" applyFont="1" applyFill="1"/>
    <xf numFmtId="168" fontId="14" fillId="7" borderId="0" xfId="3" applyNumberFormat="1" applyFont="1" applyFill="1"/>
    <xf numFmtId="168" fontId="14" fillId="0" borderId="0" xfId="3" applyNumberFormat="1" applyFont="1" applyFill="1"/>
    <xf numFmtId="0" fontId="14" fillId="8" borderId="0" xfId="7" applyFont="1" applyFill="1"/>
    <xf numFmtId="168" fontId="14" fillId="8" borderId="0" xfId="3" applyNumberFormat="1" applyFont="1" applyFill="1"/>
    <xf numFmtId="168" fontId="14" fillId="9" borderId="0" xfId="7" applyNumberFormat="1" applyFont="1" applyFill="1"/>
    <xf numFmtId="168" fontId="14" fillId="9" borderId="0" xfId="3" applyNumberFormat="1" applyFont="1" applyFill="1"/>
    <xf numFmtId="0" fontId="13" fillId="3" borderId="0" xfId="7" applyFont="1" applyFill="1"/>
    <xf numFmtId="168" fontId="13" fillId="3" borderId="0" xfId="7" applyNumberFormat="1" applyFont="1" applyFill="1"/>
    <xf numFmtId="0" fontId="13" fillId="10" borderId="0" xfId="7" applyFont="1" applyFill="1"/>
    <xf numFmtId="168" fontId="13" fillId="10" borderId="0" xfId="7" applyNumberFormat="1" applyFont="1" applyFill="1"/>
    <xf numFmtId="168" fontId="13" fillId="3" borderId="0" xfId="3" applyNumberFormat="1" applyFont="1" applyFill="1"/>
    <xf numFmtId="164" fontId="13" fillId="0" borderId="0" xfId="3" applyNumberFormat="1" applyFont="1"/>
    <xf numFmtId="164" fontId="13" fillId="0" borderId="0" xfId="6" applyNumberFormat="1" applyFont="1"/>
    <xf numFmtId="0" fontId="18" fillId="11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vertical="center"/>
    </xf>
    <xf numFmtId="167" fontId="19" fillId="6" borderId="2" xfId="0" applyNumberFormat="1" applyFont="1" applyFill="1" applyBorder="1" applyAlignment="1">
      <alignment vertical="center"/>
    </xf>
    <xf numFmtId="1" fontId="18" fillId="11" borderId="0" xfId="0" applyNumberFormat="1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14" fontId="18" fillId="11" borderId="9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5" fillId="4" borderId="2" xfId="0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3" fontId="16" fillId="2" borderId="10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right" vertical="center"/>
    </xf>
    <xf numFmtId="3" fontId="17" fillId="2" borderId="12" xfId="0" applyNumberFormat="1" applyFont="1" applyFill="1" applyBorder="1" applyAlignment="1">
      <alignment horizontal="right" vertical="center"/>
    </xf>
    <xf numFmtId="3" fontId="17" fillId="2" borderId="11" xfId="0" applyNumberFormat="1" applyFont="1" applyFill="1" applyBorder="1" applyAlignment="1">
      <alignment horizontal="right" vertical="center"/>
    </xf>
    <xf numFmtId="167" fontId="16" fillId="2" borderId="10" xfId="0" applyNumberFormat="1" applyFont="1" applyFill="1" applyBorder="1" applyAlignment="1">
      <alignment horizontal="right" vertical="center"/>
    </xf>
    <xf numFmtId="167" fontId="9" fillId="2" borderId="10" xfId="0" applyNumberFormat="1" applyFont="1" applyFill="1" applyBorder="1" applyAlignment="1">
      <alignment horizontal="right" vertical="center"/>
    </xf>
    <xf numFmtId="167" fontId="19" fillId="2" borderId="10" xfId="0" applyNumberFormat="1" applyFont="1" applyFill="1" applyBorder="1" applyAlignment="1">
      <alignment vertical="center"/>
    </xf>
    <xf numFmtId="167" fontId="9" fillId="2" borderId="13" xfId="0" applyNumberFormat="1" applyFont="1" applyFill="1" applyBorder="1" applyAlignment="1">
      <alignment horizontal="right" vertical="center"/>
    </xf>
    <xf numFmtId="167" fontId="8" fillId="2" borderId="1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167" fontId="22" fillId="2" borderId="7" xfId="0" applyNumberFormat="1" applyFont="1" applyFill="1" applyBorder="1" applyAlignment="1">
      <alignment horizontal="right" vertical="center"/>
    </xf>
    <xf numFmtId="167" fontId="22" fillId="2" borderId="2" xfId="0" applyNumberFormat="1" applyFont="1" applyFill="1" applyBorder="1" applyAlignment="1">
      <alignment horizontal="right" vertical="center"/>
    </xf>
    <xf numFmtId="167" fontId="23" fillId="2" borderId="3" xfId="0" applyNumberFormat="1" applyFont="1" applyFill="1" applyBorder="1" applyAlignment="1">
      <alignment horizontal="right" vertical="center"/>
    </xf>
    <xf numFmtId="0" fontId="7" fillId="0" borderId="0" xfId="6"/>
    <xf numFmtId="0" fontId="24" fillId="0" borderId="0" xfId="6" applyFont="1"/>
    <xf numFmtId="0" fontId="7" fillId="0" borderId="14" xfId="6" applyFont="1" applyBorder="1"/>
    <xf numFmtId="0" fontId="7" fillId="0" borderId="0" xfId="6" applyFont="1"/>
    <xf numFmtId="0" fontId="25" fillId="0" borderId="14" xfId="0" applyFont="1" applyBorder="1" applyAlignment="1">
      <alignment horizontal="left" indent="1"/>
    </xf>
    <xf numFmtId="164" fontId="26" fillId="0" borderId="15" xfId="3" applyNumberFormat="1" applyFont="1" applyBorder="1" applyAlignment="1">
      <alignment horizontal="left" indent="1"/>
    </xf>
    <xf numFmtId="164" fontId="29" fillId="0" borderId="15" xfId="3" applyNumberFormat="1" applyFont="1" applyBorder="1"/>
    <xf numFmtId="0" fontId="7" fillId="0" borderId="14" xfId="6" applyFont="1" applyBorder="1" applyAlignment="1">
      <alignment horizontal="left" indent="1"/>
    </xf>
    <xf numFmtId="164" fontId="29" fillId="0" borderId="15" xfId="3" applyNumberFormat="1" applyFont="1" applyBorder="1" applyAlignment="1">
      <alignment horizontal="center"/>
    </xf>
    <xf numFmtId="0" fontId="30" fillId="0" borderId="14" xfId="0" applyFont="1" applyBorder="1" applyAlignment="1">
      <alignment horizontal="left" indent="1"/>
    </xf>
    <xf numFmtId="0" fontId="30" fillId="0" borderId="16" xfId="0" applyFont="1" applyBorder="1"/>
    <xf numFmtId="164" fontId="29" fillId="0" borderId="17" xfId="3" applyNumberFormat="1" applyFont="1" applyBorder="1" applyAlignment="1">
      <alignment horizontal="center"/>
    </xf>
    <xf numFmtId="164" fontId="29" fillId="0" borderId="17" xfId="3" applyNumberFormat="1" applyFont="1" applyBorder="1"/>
    <xf numFmtId="0" fontId="16" fillId="2" borderId="14" xfId="0" applyFont="1" applyFill="1" applyBorder="1" applyAlignment="1">
      <alignment horizontal="left" indent="2"/>
    </xf>
    <xf numFmtId="164" fontId="7" fillId="2" borderId="15" xfId="3" applyNumberFormat="1" applyFont="1" applyFill="1" applyBorder="1"/>
    <xf numFmtId="0" fontId="7" fillId="2" borderId="14" xfId="6" applyFont="1" applyFill="1" applyBorder="1"/>
    <xf numFmtId="164" fontId="29" fillId="2" borderId="15" xfId="3" applyNumberFormat="1" applyFont="1" applyFill="1" applyBorder="1"/>
    <xf numFmtId="3" fontId="16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horizontal="right" vertical="center"/>
    </xf>
    <xf numFmtId="3" fontId="17" fillId="2" borderId="18" xfId="0" applyNumberFormat="1" applyFont="1" applyFill="1" applyBorder="1" applyAlignment="1">
      <alignment horizontal="right" vertical="center"/>
    </xf>
    <xf numFmtId="3" fontId="17" fillId="2" borderId="3" xfId="0" applyNumberFormat="1" applyFont="1" applyFill="1" applyBorder="1" applyAlignment="1">
      <alignment horizontal="right" vertical="center"/>
    </xf>
    <xf numFmtId="3" fontId="17" fillId="2" borderId="19" xfId="0" applyNumberFormat="1" applyFont="1" applyFill="1" applyBorder="1" applyAlignment="1">
      <alignment horizontal="right" vertical="center"/>
    </xf>
    <xf numFmtId="3" fontId="16" fillId="2" borderId="18" xfId="0" applyNumberFormat="1" applyFont="1" applyFill="1" applyBorder="1" applyAlignment="1">
      <alignment horizontal="right" vertical="center"/>
    </xf>
    <xf numFmtId="167" fontId="16" fillId="2" borderId="0" xfId="0" applyNumberFormat="1" applyFont="1" applyFill="1" applyBorder="1" applyAlignment="1">
      <alignment horizontal="right" vertical="center"/>
    </xf>
    <xf numFmtId="167" fontId="16" fillId="2" borderId="18" xfId="0" applyNumberFormat="1" applyFont="1" applyFill="1" applyBorder="1" applyAlignment="1">
      <alignment horizontal="right" vertical="center"/>
    </xf>
    <xf numFmtId="167" fontId="17" fillId="2" borderId="4" xfId="0" applyNumberFormat="1" applyFont="1" applyFill="1" applyBorder="1" applyAlignment="1">
      <alignment horizontal="right" vertical="center"/>
    </xf>
    <xf numFmtId="167" fontId="17" fillId="2" borderId="18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Border="1" applyAlignment="1">
      <alignment horizontal="right" vertical="center"/>
    </xf>
    <xf numFmtId="167" fontId="9" fillId="2" borderId="18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7" fontId="9" fillId="2" borderId="7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5" xfId="0" applyNumberFormat="1" applyFont="1" applyFill="1" applyBorder="1" applyAlignment="1">
      <alignment horizontal="right" vertical="center"/>
    </xf>
    <xf numFmtId="167" fontId="9" fillId="2" borderId="6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vertical="center"/>
    </xf>
    <xf numFmtId="166" fontId="9" fillId="2" borderId="2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right" vertical="center"/>
    </xf>
    <xf numFmtId="166" fontId="8" fillId="2" borderId="3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67" fontId="19" fillId="2" borderId="7" xfId="0" applyNumberFormat="1" applyFont="1" applyFill="1" applyBorder="1" applyAlignment="1">
      <alignment vertical="center"/>
    </xf>
    <xf numFmtId="167" fontId="19" fillId="2" borderId="2" xfId="0" applyNumberFormat="1" applyFont="1" applyFill="1" applyBorder="1" applyAlignment="1">
      <alignment vertical="center"/>
    </xf>
    <xf numFmtId="167" fontId="8" fillId="2" borderId="2" xfId="0" applyNumberFormat="1" applyFont="1" applyFill="1" applyBorder="1" applyAlignment="1">
      <alignment horizontal="right" vertical="center"/>
    </xf>
    <xf numFmtId="167" fontId="8" fillId="2" borderId="7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Alignment="1">
      <alignment horizontal="right" vertical="center"/>
    </xf>
    <xf numFmtId="169" fontId="9" fillId="2" borderId="2" xfId="0" applyNumberFormat="1" applyFont="1" applyFill="1" applyBorder="1" applyAlignment="1">
      <alignment horizontal="right" vertical="center"/>
    </xf>
    <xf numFmtId="169" fontId="9" fillId="2" borderId="7" xfId="0" applyNumberFormat="1" applyFont="1" applyFill="1" applyBorder="1" applyAlignment="1">
      <alignment horizontal="right" vertical="center"/>
    </xf>
    <xf numFmtId="167" fontId="8" fillId="2" borderId="20" xfId="0" applyNumberFormat="1" applyFont="1" applyFill="1" applyBorder="1" applyAlignment="1">
      <alignment horizontal="right" vertical="center"/>
    </xf>
    <xf numFmtId="167" fontId="8" fillId="2" borderId="21" xfId="0" applyNumberFormat="1" applyFont="1" applyFill="1" applyBorder="1" applyAlignment="1">
      <alignment horizontal="right" vertical="center"/>
    </xf>
    <xf numFmtId="167" fontId="8" fillId="2" borderId="22" xfId="0" applyNumberFormat="1" applyFont="1" applyFill="1" applyBorder="1" applyAlignment="1">
      <alignment horizontal="right" vertical="center"/>
    </xf>
    <xf numFmtId="167" fontId="16" fillId="0" borderId="0" xfId="0" applyNumberFormat="1" applyFont="1" applyBorder="1" applyAlignment="1">
      <alignment horizontal="right" vertical="center"/>
    </xf>
    <xf numFmtId="167" fontId="17" fillId="6" borderId="0" xfId="0" applyNumberFormat="1" applyFont="1" applyFill="1" applyBorder="1" applyAlignment="1">
      <alignment horizontal="right" vertical="center"/>
    </xf>
    <xf numFmtId="167" fontId="16" fillId="6" borderId="0" xfId="0" applyNumberFormat="1" applyFont="1" applyFill="1" applyBorder="1" applyAlignment="1">
      <alignment horizontal="right" vertical="center"/>
    </xf>
    <xf numFmtId="167" fontId="19" fillId="0" borderId="18" xfId="0" applyNumberFormat="1" applyFont="1" applyBorder="1" applyAlignment="1">
      <alignment vertical="center"/>
    </xf>
    <xf numFmtId="167" fontId="17" fillId="5" borderId="3" xfId="0" applyNumberFormat="1" applyFont="1" applyFill="1" applyBorder="1" applyAlignment="1">
      <alignment horizontal="right" vertical="center"/>
    </xf>
    <xf numFmtId="167" fontId="33" fillId="6" borderId="2" xfId="0" applyNumberFormat="1" applyFont="1" applyFill="1" applyBorder="1" applyAlignment="1">
      <alignment vertical="center"/>
    </xf>
    <xf numFmtId="167" fontId="19" fillId="6" borderId="5" xfId="0" applyNumberFormat="1" applyFont="1" applyFill="1" applyBorder="1" applyAlignment="1">
      <alignment vertical="center"/>
    </xf>
    <xf numFmtId="167" fontId="19" fillId="6" borderId="6" xfId="0" applyNumberFormat="1" applyFont="1" applyFill="1" applyBorder="1" applyAlignment="1">
      <alignment vertical="center"/>
    </xf>
    <xf numFmtId="167" fontId="33" fillId="6" borderId="20" xfId="0" applyNumberFormat="1" applyFont="1" applyFill="1" applyBorder="1" applyAlignment="1">
      <alignment vertical="center"/>
    </xf>
    <xf numFmtId="167" fontId="33" fillId="6" borderId="21" xfId="0" applyNumberFormat="1" applyFont="1" applyFill="1" applyBorder="1" applyAlignment="1">
      <alignment vertical="center"/>
    </xf>
    <xf numFmtId="167" fontId="17" fillId="2" borderId="12" xfId="0" applyNumberFormat="1" applyFont="1" applyFill="1" applyBorder="1" applyAlignment="1">
      <alignment horizontal="right" vertical="center"/>
    </xf>
    <xf numFmtId="167" fontId="17" fillId="2" borderId="13" xfId="0" applyNumberFormat="1" applyFont="1" applyFill="1" applyBorder="1" applyAlignment="1">
      <alignment horizontal="right" vertical="center"/>
    </xf>
    <xf numFmtId="167" fontId="16" fillId="2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167" fontId="19" fillId="2" borderId="18" xfId="0" applyNumberFormat="1" applyFont="1" applyFill="1" applyBorder="1" applyAlignment="1">
      <alignment vertical="center"/>
    </xf>
    <xf numFmtId="167" fontId="8" fillId="2" borderId="11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167" fontId="22" fillId="2" borderId="5" xfId="0" applyNumberFormat="1" applyFont="1" applyFill="1" applyBorder="1" applyAlignment="1">
      <alignment horizontal="right" vertical="center"/>
    </xf>
    <xf numFmtId="167" fontId="23" fillId="2" borderId="7" xfId="0" applyNumberFormat="1" applyFont="1" applyFill="1" applyBorder="1" applyAlignment="1">
      <alignment horizontal="right" vertical="center"/>
    </xf>
    <xf numFmtId="167" fontId="23" fillId="2" borderId="20" xfId="0" applyNumberFormat="1" applyFont="1" applyFill="1" applyBorder="1" applyAlignment="1">
      <alignment horizontal="right" vertical="center"/>
    </xf>
    <xf numFmtId="167" fontId="9" fillId="2" borderId="19" xfId="0" applyNumberFormat="1" applyFont="1" applyFill="1" applyBorder="1" applyAlignment="1">
      <alignment horizontal="right" vertical="center"/>
    </xf>
    <xf numFmtId="0" fontId="17" fillId="6" borderId="7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167" fontId="8" fillId="2" borderId="25" xfId="0" applyNumberFormat="1" applyFont="1" applyFill="1" applyBorder="1" applyAlignment="1">
      <alignment horizontal="right" vertical="center"/>
    </xf>
    <xf numFmtId="167" fontId="19" fillId="2" borderId="25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vertical="center" wrapText="1"/>
    </xf>
    <xf numFmtId="167" fontId="19" fillId="2" borderId="0" xfId="0" applyNumberFormat="1" applyFont="1" applyFill="1" applyBorder="1" applyAlignment="1">
      <alignment vertical="center"/>
    </xf>
    <xf numFmtId="167" fontId="8" fillId="2" borderId="5" xfId="0" applyNumberFormat="1" applyFont="1" applyFill="1" applyBorder="1" applyAlignment="1">
      <alignment horizontal="right" vertical="center"/>
    </xf>
    <xf numFmtId="167" fontId="8" fillId="2" borderId="6" xfId="0" applyNumberFormat="1" applyFont="1" applyFill="1" applyBorder="1" applyAlignment="1">
      <alignment horizontal="right" vertical="center"/>
    </xf>
    <xf numFmtId="167" fontId="8" fillId="2" borderId="18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7" fontId="17" fillId="2" borderId="27" xfId="0" applyNumberFormat="1" applyFont="1" applyFill="1" applyBorder="1" applyAlignment="1">
      <alignment horizontal="right" vertical="center"/>
    </xf>
    <xf numFmtId="167" fontId="17" fillId="2" borderId="28" xfId="0" applyNumberFormat="1" applyFont="1" applyFill="1" applyBorder="1" applyAlignment="1">
      <alignment horizontal="right" vertical="center"/>
    </xf>
    <xf numFmtId="167" fontId="19" fillId="2" borderId="26" xfId="0" applyNumberFormat="1" applyFont="1" applyFill="1" applyBorder="1" applyAlignment="1">
      <alignment vertical="center"/>
    </xf>
    <xf numFmtId="167" fontId="33" fillId="2" borderId="25" xfId="0" applyNumberFormat="1" applyFont="1" applyFill="1" applyBorder="1" applyAlignment="1">
      <alignment vertical="center"/>
    </xf>
    <xf numFmtId="167" fontId="33" fillId="2" borderId="29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168" fontId="26" fillId="0" borderId="15" xfId="3" applyNumberFormat="1" applyFont="1" applyBorder="1" applyAlignment="1">
      <alignment horizontal="center"/>
    </xf>
    <xf numFmtId="168" fontId="7" fillId="2" borderId="15" xfId="3" applyNumberFormat="1" applyFont="1" applyFill="1" applyBorder="1" applyAlignment="1">
      <alignment horizontal="center"/>
    </xf>
    <xf numFmtId="0" fontId="21" fillId="11" borderId="0" xfId="0" applyFont="1" applyFill="1" applyBorder="1" applyAlignment="1">
      <alignment vertical="center" wrapText="1"/>
    </xf>
    <xf numFmtId="0" fontId="21" fillId="11" borderId="32" xfId="0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18" fillId="11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11" borderId="0" xfId="0" applyFont="1" applyFill="1" applyAlignment="1">
      <alignment vertical="center" wrapText="1"/>
    </xf>
    <xf numFmtId="0" fontId="18" fillId="11" borderId="33" xfId="0" applyFont="1" applyFill="1" applyBorder="1" applyAlignment="1">
      <alignment horizontal="left" vertical="center" wrapText="1"/>
    </xf>
    <xf numFmtId="3" fontId="21" fillId="11" borderId="3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 indent="2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34" xfId="1" applyNumberFormat="1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left" vertical="center" wrapText="1" indent="2"/>
    </xf>
    <xf numFmtId="0" fontId="9" fillId="13" borderId="1" xfId="1" applyNumberFormat="1" applyFont="1" applyFill="1" applyBorder="1" applyAlignment="1">
      <alignment horizontal="center" vertical="center" wrapText="1"/>
    </xf>
    <xf numFmtId="0" fontId="9" fillId="13" borderId="34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34" xfId="1" applyNumberFormat="1" applyFont="1" applyFill="1" applyBorder="1" applyAlignment="1">
      <alignment horizontal="center" vertical="center" wrapText="1"/>
    </xf>
    <xf numFmtId="0" fontId="21" fillId="11" borderId="0" xfId="0" applyFont="1" applyFill="1" applyAlignment="1">
      <alignment vertical="center" wrapText="1"/>
    </xf>
    <xf numFmtId="0" fontId="35" fillId="0" borderId="0" xfId="0" applyFont="1" applyAlignment="1">
      <alignment vertical="center"/>
    </xf>
    <xf numFmtId="14" fontId="18" fillId="11" borderId="9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1" fillId="11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24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</cellXfs>
  <cellStyles count="8">
    <cellStyle name="Estilo 1" xfId="5" xr:uid="{00000000-0005-0000-0000-000000000000}"/>
    <cellStyle name="Normal" xfId="0" builtinId="0"/>
    <cellStyle name="Normal 2 2" xfId="6" xr:uid="{00000000-0005-0000-0000-000002000000}"/>
    <cellStyle name="Normal 3" xfId="2" xr:uid="{00000000-0005-0000-0000-000003000000}"/>
    <cellStyle name="Normal 3 2" xfId="7" xr:uid="{00000000-0005-0000-0000-000004000000}"/>
    <cellStyle name="Porcentagem 2" xfId="4" xr:uid="{00000000-0005-0000-0000-000005000000}"/>
    <cellStyle name="Vírgula" xfId="1" builtinId="3"/>
    <cellStyle name="Vírgula 2" xfId="3" xr:uid="{00000000-0005-0000-0000-000007000000}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3T21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5375"/>
        </a:xfrm>
        <a:prstGeom prst="rect">
          <a:avLst/>
        </a:prstGeom>
      </xdr:spPr>
    </xdr:pic>
    <xdr:clientData/>
  </xdr:twoCellAnchor>
  <xdr:twoCellAnchor>
    <xdr:from>
      <xdr:col>0</xdr:col>
      <xdr:colOff>416723</xdr:colOff>
      <xdr:row>1</xdr:row>
      <xdr:rowOff>42863</xdr:rowOff>
    </xdr:from>
    <xdr:to>
      <xdr:col>3</xdr:col>
      <xdr:colOff>1393035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16723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3</xdr:col>
      <xdr:colOff>531814</xdr:colOff>
      <xdr:row>4</xdr:row>
      <xdr:rowOff>27782</xdr:rowOff>
    </xdr:from>
    <xdr:to>
      <xdr:col>3</xdr:col>
      <xdr:colOff>1368228</xdr:colOff>
      <xdr:row>5</xdr:row>
      <xdr:rowOff>70212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258720" y="789782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404812</xdr:colOff>
      <xdr:row>6</xdr:row>
      <xdr:rowOff>0</xdr:rowOff>
    </xdr:from>
    <xdr:to>
      <xdr:col>3</xdr:col>
      <xdr:colOff>1393033</xdr:colOff>
      <xdr:row>6</xdr:row>
      <xdr:rowOff>261937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4300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16383</xdr:col>
      <xdr:colOff>23813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453312" cy="1091060"/>
        </a:xfrm>
        <a:prstGeom prst="rect">
          <a:avLst/>
        </a:prstGeom>
      </xdr:spPr>
    </xdr:pic>
    <xdr:clientData/>
  </xdr:twoCellAnchor>
  <xdr:twoCellAnchor>
    <xdr:from>
      <xdr:col>0</xdr:col>
      <xdr:colOff>925523</xdr:colOff>
      <xdr:row>0</xdr:row>
      <xdr:rowOff>60326</xdr:rowOff>
    </xdr:from>
    <xdr:to>
      <xdr:col>16383</xdr:col>
      <xdr:colOff>35719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925523" y="60326"/>
          <a:ext cx="6539696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319887</xdr:colOff>
      <xdr:row>4</xdr:row>
      <xdr:rowOff>31751</xdr:rowOff>
    </xdr:from>
    <xdr:to>
      <xdr:col>3</xdr:col>
      <xdr:colOff>1083276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59448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3781" cy="1081535"/>
        </a:xfrm>
        <a:prstGeom prst="rect">
          <a:avLst/>
        </a:prstGeom>
      </xdr:spPr>
    </xdr:pic>
    <xdr:clientData/>
  </xdr:twoCellAnchor>
  <xdr:twoCellAnchor>
    <xdr:from>
      <xdr:col>0</xdr:col>
      <xdr:colOff>500862</xdr:colOff>
      <xdr:row>0</xdr:row>
      <xdr:rowOff>60326</xdr:rowOff>
    </xdr:from>
    <xdr:to>
      <xdr:col>3</xdr:col>
      <xdr:colOff>1250160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00862" y="60326"/>
          <a:ext cx="685720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367511</xdr:colOff>
      <xdr:row>3</xdr:row>
      <xdr:rowOff>211136</xdr:rowOff>
    </xdr:from>
    <xdr:to>
      <xdr:col>3</xdr:col>
      <xdr:colOff>1186463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47541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13156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1357312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522411" y="160337"/>
          <a:ext cx="821690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2021</a:t>
          </a:r>
        </a:p>
      </xdr:txBody>
    </xdr:sp>
    <xdr:clientData/>
  </xdr:twoCellAnchor>
  <xdr:twoCellAnchor>
    <xdr:from>
      <xdr:col>5</xdr:col>
      <xdr:colOff>444493</xdr:colOff>
      <xdr:row>4</xdr:row>
      <xdr:rowOff>57149</xdr:rowOff>
    </xdr:from>
    <xdr:to>
      <xdr:col>5</xdr:col>
      <xdr:colOff>1258682</xdr:colOff>
      <xdr:row>5</xdr:row>
      <xdr:rowOff>99579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076524" y="819149"/>
          <a:ext cx="814189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154781</xdr:colOff>
      <xdr:row>7</xdr:row>
      <xdr:rowOff>23812</xdr:rowOff>
    </xdr:from>
    <xdr:to>
      <xdr:col>5</xdr:col>
      <xdr:colOff>1143002</xdr:colOff>
      <xdr:row>7</xdr:row>
      <xdr:rowOff>285749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12" y="126206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8440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2021</a:t>
          </a:r>
        </a:p>
      </xdr:txBody>
    </xdr:sp>
    <xdr:clientData/>
  </xdr:twoCellAnchor>
  <xdr:twoCellAnchor>
    <xdr:from>
      <xdr:col>2</xdr:col>
      <xdr:colOff>722315</xdr:colOff>
      <xdr:row>4</xdr:row>
      <xdr:rowOff>55561</xdr:rowOff>
    </xdr:from>
    <xdr:to>
      <xdr:col>3</xdr:col>
      <xdr:colOff>717354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663659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167290</xdr:colOff>
      <xdr:row>6</xdr:row>
      <xdr:rowOff>44823</xdr:rowOff>
    </xdr:from>
    <xdr:to>
      <xdr:col>8</xdr:col>
      <xdr:colOff>285751</xdr:colOff>
      <xdr:row>7</xdr:row>
      <xdr:rowOff>102653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946" y="1259261"/>
          <a:ext cx="975711" cy="260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37156" cy="1094233"/>
        </a:xfrm>
        <a:prstGeom prst="rect">
          <a:avLst/>
        </a:prstGeom>
      </xdr:spPr>
    </xdr:pic>
    <xdr:clientData/>
  </xdr:twoCellAnchor>
  <xdr:twoCellAnchor editAs="oneCell">
    <xdr:from>
      <xdr:col>8</xdr:col>
      <xdr:colOff>1000126</xdr:colOff>
      <xdr:row>6</xdr:row>
      <xdr:rowOff>1</xdr:rowOff>
    </xdr:from>
    <xdr:to>
      <xdr:col>9</xdr:col>
      <xdr:colOff>964410</xdr:colOff>
      <xdr:row>6</xdr:row>
      <xdr:rowOff>261938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5" y="114300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363286</xdr:colOff>
      <xdr:row>0</xdr:row>
      <xdr:rowOff>184683</xdr:rowOff>
    </xdr:from>
    <xdr:to>
      <xdr:col>9</xdr:col>
      <xdr:colOff>773906</xdr:colOff>
      <xdr:row>5</xdr:row>
      <xdr:rowOff>71223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1974" y="184683"/>
          <a:ext cx="9971338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107157</xdr:colOff>
      <xdr:row>3</xdr:row>
      <xdr:rowOff>178594</xdr:rowOff>
    </xdr:from>
    <xdr:to>
      <xdr:col>9</xdr:col>
      <xdr:colOff>943571</xdr:colOff>
      <xdr:row>5</xdr:row>
      <xdr:rowOff>24174</xdr:rowOff>
    </xdr:to>
    <xdr:grpSp>
      <xdr:nvGrpSpPr>
        <xdr:cNvPr id="8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0596563" y="750094"/>
          <a:ext cx="836414" cy="226580"/>
          <a:chOff x="7817675" y="768144"/>
          <a:chExt cx="918516" cy="249238"/>
        </a:xfrm>
      </xdr:grpSpPr>
      <xdr:sp macro="" textlink="">
        <xdr:nvSpPr>
          <xdr:cNvPr id="9" name="Retângulo Arredondado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0" cy="1094233"/>
        </a:xfrm>
        <a:prstGeom prst="rect">
          <a:avLst/>
        </a:prstGeom>
      </xdr:spPr>
    </xdr:pic>
    <xdr:clientData/>
  </xdr:twoCellAnchor>
  <xdr:twoCellAnchor>
    <xdr:from>
      <xdr:col>5</xdr:col>
      <xdr:colOff>383127</xdr:colOff>
      <xdr:row>4</xdr:row>
      <xdr:rowOff>35143</xdr:rowOff>
    </xdr:from>
    <xdr:to>
      <xdr:col>5</xdr:col>
      <xdr:colOff>1219541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098377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333374</xdr:colOff>
      <xdr:row>6</xdr:row>
      <xdr:rowOff>11906</xdr:rowOff>
    </xdr:from>
    <xdr:to>
      <xdr:col>16384</xdr:col>
      <xdr:colOff>11907</xdr:colOff>
      <xdr:row>6</xdr:row>
      <xdr:rowOff>273843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4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616292</xdr:colOff>
      <xdr:row>0</xdr:row>
      <xdr:rowOff>190499</xdr:rowOff>
    </xdr:from>
    <xdr:to>
      <xdr:col>5</xdr:col>
      <xdr:colOff>666750</xdr:colOff>
      <xdr:row>5</xdr:row>
      <xdr:rowOff>59530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44980" y="190499"/>
          <a:ext cx="6837020" cy="821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1345405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2748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692275" y="241300"/>
          <a:ext cx="82740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418844</xdr:colOff>
      <xdr:row>4</xdr:row>
      <xdr:rowOff>35143</xdr:rowOff>
    </xdr:from>
    <xdr:to>
      <xdr:col>5</xdr:col>
      <xdr:colOff>1255258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9408063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369083</xdr:colOff>
      <xdr:row>6</xdr:row>
      <xdr:rowOff>11906</xdr:rowOff>
    </xdr:from>
    <xdr:to>
      <xdr:col>6</xdr:col>
      <xdr:colOff>0</xdr:colOff>
      <xdr:row>6</xdr:row>
      <xdr:rowOff>273843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15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03656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01813" y="269872"/>
          <a:ext cx="69135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434717</xdr:colOff>
      <xdr:row>4</xdr:row>
      <xdr:rowOff>58956</xdr:rowOff>
    </xdr:from>
    <xdr:to>
      <xdr:col>5</xdr:col>
      <xdr:colOff>1271131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9281061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333368</xdr:colOff>
      <xdr:row>6</xdr:row>
      <xdr:rowOff>130969</xdr:rowOff>
    </xdr:from>
    <xdr:to>
      <xdr:col>5</xdr:col>
      <xdr:colOff>1321589</xdr:colOff>
      <xdr:row>7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3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1119188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20525" cy="1118046"/>
        </a:xfrm>
        <a:prstGeom prst="rect">
          <a:avLst/>
        </a:prstGeom>
      </xdr:spPr>
    </xdr:pic>
    <xdr:clientData/>
  </xdr:twoCellAnchor>
  <xdr:twoCellAnchor>
    <xdr:from>
      <xdr:col>1</xdr:col>
      <xdr:colOff>728659</xdr:colOff>
      <xdr:row>0</xdr:row>
      <xdr:rowOff>134938</xdr:rowOff>
    </xdr:from>
    <xdr:to>
      <xdr:col>6</xdr:col>
      <xdr:colOff>960434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57347" y="134938"/>
          <a:ext cx="8470900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 editAs="oneCell">
    <xdr:from>
      <xdr:col>7</xdr:col>
      <xdr:colOff>83328</xdr:colOff>
      <xdr:row>6</xdr:row>
      <xdr:rowOff>0</xdr:rowOff>
    </xdr:from>
    <xdr:to>
      <xdr:col>7</xdr:col>
      <xdr:colOff>1071549</xdr:colOff>
      <xdr:row>6</xdr:row>
      <xdr:rowOff>261937</xdr:rowOff>
    </xdr:to>
    <xdr:pic>
      <xdr:nvPicPr>
        <xdr:cNvPr id="4" name="Imagem 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5141" y="130968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380983</xdr:colOff>
      <xdr:row>4</xdr:row>
      <xdr:rowOff>0</xdr:rowOff>
    </xdr:from>
    <xdr:to>
      <xdr:col>7</xdr:col>
      <xdr:colOff>1217397</xdr:colOff>
      <xdr:row>5</xdr:row>
      <xdr:rowOff>44017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11072796" y="762000"/>
          <a:ext cx="750689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11906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0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603374" y="234950"/>
          <a:ext cx="6988176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429960</xdr:colOff>
      <xdr:row>4</xdr:row>
      <xdr:rowOff>54191</xdr:rowOff>
    </xdr:from>
    <xdr:to>
      <xdr:col>5</xdr:col>
      <xdr:colOff>1266374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9538241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345267</xdr:colOff>
      <xdr:row>5</xdr:row>
      <xdr:rowOff>226219</xdr:rowOff>
    </xdr:from>
    <xdr:to>
      <xdr:col>5</xdr:col>
      <xdr:colOff>1333488</xdr:colOff>
      <xdr:row>6</xdr:row>
      <xdr:rowOff>214312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867" y="1178719"/>
          <a:ext cx="988221" cy="2643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34375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637057</xdr:colOff>
      <xdr:row>4</xdr:row>
      <xdr:rowOff>48423</xdr:rowOff>
    </xdr:from>
    <xdr:to>
      <xdr:col>8</xdr:col>
      <xdr:colOff>692349</xdr:colOff>
      <xdr:row>5</xdr:row>
      <xdr:rowOff>84503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416616" y="810423"/>
          <a:ext cx="783674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511977</xdr:colOff>
      <xdr:row>5</xdr:row>
      <xdr:rowOff>178594</xdr:rowOff>
    </xdr:from>
    <xdr:to>
      <xdr:col>8</xdr:col>
      <xdr:colOff>773917</xdr:colOff>
      <xdr:row>7</xdr:row>
      <xdr:rowOff>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352" y="1131094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0" zoomScaleNormal="8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19"/>
      <c r="N1" s="19"/>
      <c r="O1" s="19"/>
    </row>
    <row r="2" spans="13:15">
      <c r="M2" s="19"/>
      <c r="N2" s="19"/>
      <c r="O2" s="19"/>
    </row>
    <row r="3" spans="13:15">
      <c r="M3" s="19"/>
      <c r="N3" s="19"/>
      <c r="O3" s="19"/>
    </row>
    <row r="4" spans="13:15">
      <c r="M4" s="19"/>
      <c r="N4" s="19"/>
      <c r="O4" s="19"/>
    </row>
    <row r="5" spans="13:15">
      <c r="M5" s="19"/>
      <c r="N5" s="19"/>
      <c r="O5" s="19"/>
    </row>
    <row r="6" spans="13:15">
      <c r="M6" s="19"/>
      <c r="N6" s="19"/>
      <c r="O6" s="19"/>
    </row>
    <row r="7" spans="13:15">
      <c r="M7" s="19"/>
      <c r="N7" s="19"/>
      <c r="O7" s="19"/>
    </row>
    <row r="8" spans="13:15">
      <c r="M8" s="19"/>
      <c r="N8" s="19"/>
      <c r="O8" s="19"/>
    </row>
    <row r="9" spans="13:15">
      <c r="M9" s="19"/>
      <c r="N9" s="19"/>
      <c r="O9" s="19"/>
    </row>
    <row r="10" spans="13:15">
      <c r="M10" s="19"/>
      <c r="N10" s="19"/>
      <c r="O10" s="19"/>
    </row>
    <row r="11" spans="13:15">
      <c r="M11" s="19"/>
      <c r="N11" s="19"/>
      <c r="O11" s="19"/>
    </row>
    <row r="12" spans="13:15">
      <c r="M12" s="19"/>
      <c r="N12" s="19"/>
      <c r="O12" s="19"/>
    </row>
    <row r="13" spans="13:15">
      <c r="M13" s="19"/>
      <c r="N13" s="19"/>
      <c r="O13" s="19"/>
    </row>
    <row r="14" spans="13:15">
      <c r="M14" s="19"/>
      <c r="N14" s="19"/>
      <c r="O14" s="19"/>
    </row>
    <row r="15" spans="13:15">
      <c r="M15" s="19"/>
      <c r="N15" s="19"/>
      <c r="O15" s="19"/>
    </row>
    <row r="16" spans="13:15">
      <c r="M16" s="19"/>
      <c r="N16" s="19"/>
      <c r="O16" s="19"/>
    </row>
    <row r="17" spans="13:15">
      <c r="M17" s="19"/>
      <c r="N17" s="19"/>
      <c r="O17" s="19"/>
    </row>
    <row r="18" spans="13:15">
      <c r="M18" s="19"/>
      <c r="N18" s="19"/>
      <c r="O18" s="19"/>
    </row>
    <row r="19" spans="13:15">
      <c r="M19" s="19"/>
      <c r="N19" s="19"/>
      <c r="O19" s="19"/>
    </row>
    <row r="20" spans="13:15">
      <c r="M20" s="19"/>
      <c r="N20" s="19"/>
      <c r="O20" s="19"/>
    </row>
    <row r="21" spans="13:15">
      <c r="M21" s="19"/>
      <c r="N21" s="19"/>
      <c r="O21" s="19"/>
    </row>
    <row r="22" spans="13:15">
      <c r="M22" s="19"/>
      <c r="N22" s="19"/>
      <c r="O22" s="19"/>
    </row>
    <row r="23" spans="13:15">
      <c r="M23" s="19"/>
      <c r="N23" s="19"/>
      <c r="O23" s="19"/>
    </row>
    <row r="24" spans="13:15">
      <c r="M24" s="19"/>
      <c r="N24" s="19"/>
      <c r="O24" s="19"/>
    </row>
    <row r="25" spans="13:15">
      <c r="M25" s="19"/>
      <c r="N25" s="19"/>
      <c r="O25" s="19"/>
    </row>
    <row r="26" spans="13:15">
      <c r="M26" s="19"/>
      <c r="N26" s="19"/>
      <c r="O26" s="19"/>
    </row>
    <row r="27" spans="13:15">
      <c r="M27" s="19"/>
      <c r="N27" s="19"/>
      <c r="O27" s="19"/>
    </row>
    <row r="28" spans="13:15">
      <c r="M28" s="19"/>
      <c r="N28" s="19"/>
      <c r="O28" s="1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showGridLines="0" showRowColHeaders="0" zoomScale="80" zoomScaleNormal="80" workbookViewId="0">
      <selection activeCell="D8" sqref="D8:D9"/>
    </sheetView>
  </sheetViews>
  <sheetFormatPr defaultColWidth="0" defaultRowHeight="15" zeroHeight="1"/>
  <cols>
    <col min="1" max="1" width="13.85546875" style="14" customWidth="1"/>
    <col min="2" max="2" width="49.7109375" style="14" customWidth="1"/>
    <col min="3" max="4" width="22.28515625" style="14" customWidth="1"/>
    <col min="5" max="5" width="18.42578125" style="14" hidden="1" customWidth="1"/>
    <col min="6" max="7" width="9.140625" style="14" hidden="1" customWidth="1"/>
    <col min="8" max="16384" width="9.140625" style="14" hidden="1"/>
  </cols>
  <sheetData>
    <row r="1" spans="1:7"/>
    <row r="2" spans="1:7"/>
    <row r="3" spans="1:7"/>
    <row r="4" spans="1:7"/>
    <row r="5" spans="1:7" ht="15" customHeight="1">
      <c r="A5" s="13"/>
      <c r="B5" s="142"/>
      <c r="C5" s="143"/>
      <c r="D5" s="143"/>
      <c r="E5" s="143"/>
      <c r="F5" s="143"/>
      <c r="G5" s="143"/>
    </row>
    <row r="6" spans="1:7" ht="15" customHeight="1">
      <c r="A6" s="13"/>
      <c r="B6" s="143"/>
      <c r="C6" s="143"/>
      <c r="D6" s="143"/>
      <c r="E6" s="143"/>
      <c r="F6" s="143"/>
      <c r="G6" s="143"/>
    </row>
    <row r="7" spans="1:7" ht="27" customHeight="1">
      <c r="B7" s="165"/>
      <c r="C7" s="3"/>
      <c r="D7" s="3"/>
    </row>
    <row r="8" spans="1:7" ht="17.45" customHeight="1">
      <c r="B8" s="194" t="s">
        <v>252</v>
      </c>
      <c r="C8" s="196" t="s">
        <v>253</v>
      </c>
      <c r="D8" s="197" t="s">
        <v>254</v>
      </c>
    </row>
    <row r="9" spans="1:7" ht="10.5" customHeight="1" thickBot="1">
      <c r="B9" s="195"/>
      <c r="C9" s="189"/>
      <c r="D9" s="198"/>
    </row>
    <row r="10" spans="1:7" ht="17.45" customHeight="1" thickTop="1" thickBot="1">
      <c r="B10" s="169" t="s">
        <v>184</v>
      </c>
      <c r="C10" s="170">
        <v>2320</v>
      </c>
      <c r="D10" s="170">
        <v>1125</v>
      </c>
    </row>
    <row r="11" spans="1:7" ht="17.45" customHeight="1">
      <c r="B11" s="171" t="s">
        <v>185</v>
      </c>
      <c r="C11" s="172">
        <v>2248</v>
      </c>
      <c r="D11" s="173">
        <v>1099</v>
      </c>
    </row>
    <row r="12" spans="1:7" ht="17.45" customHeight="1">
      <c r="B12" s="174" t="s">
        <v>245</v>
      </c>
      <c r="C12" s="175">
        <v>16</v>
      </c>
      <c r="D12" s="176">
        <v>8</v>
      </c>
    </row>
    <row r="13" spans="1:7" ht="17.45" customHeight="1">
      <c r="B13" s="171" t="s">
        <v>186</v>
      </c>
      <c r="C13" s="177">
        <v>39</v>
      </c>
      <c r="D13" s="178">
        <v>10</v>
      </c>
    </row>
    <row r="14" spans="1:7" ht="17.45" customHeight="1">
      <c r="B14" s="171" t="s">
        <v>246</v>
      </c>
      <c r="C14" s="177">
        <v>1</v>
      </c>
      <c r="D14" s="178">
        <v>8</v>
      </c>
    </row>
    <row r="15" spans="1:7">
      <c r="C15" s="15"/>
    </row>
    <row r="20"/>
  </sheetData>
  <mergeCells count="3">
    <mergeCell ref="B8:B9"/>
    <mergeCell ref="C8:C9"/>
    <mergeCell ref="D8:D9"/>
  </mergeCells>
  <conditionalFormatting sqref="B11:D14">
    <cfRule type="expression" dxfId="2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FC43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/>
  <cols>
    <col min="1" max="1" width="13.85546875" customWidth="1"/>
    <col min="2" max="2" width="62.28515625" customWidth="1"/>
    <col min="3" max="3" width="17.85546875" customWidth="1"/>
    <col min="4" max="4" width="17.28515625" customWidth="1"/>
    <col min="5" max="5" width="11.42578125" hidden="1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/>
    <row r="2" spans="2:4"/>
    <row r="3" spans="2:4"/>
    <row r="4" spans="2:4">
      <c r="B4" s="192"/>
      <c r="C4" s="193"/>
      <c r="D4" s="193"/>
    </row>
    <row r="5" spans="2:4" ht="32.1" customHeight="1">
      <c r="B5" s="193"/>
      <c r="C5" s="193"/>
      <c r="D5" s="193"/>
    </row>
    <row r="6" spans="2:4">
      <c r="B6" s="193"/>
      <c r="C6" s="193"/>
      <c r="D6" s="193"/>
    </row>
    <row r="7" spans="2:4" ht="15.75" thickBot="1">
      <c r="B7" s="5"/>
      <c r="C7" s="2"/>
      <c r="D7" s="2"/>
    </row>
    <row r="8" spans="2:4" ht="16.5" thickTop="1" thickBot="1">
      <c r="B8" s="165" t="s">
        <v>0</v>
      </c>
      <c r="C8" s="190" t="s">
        <v>195</v>
      </c>
      <c r="D8" s="190"/>
    </row>
    <row r="9" spans="2:4" ht="21.95" customHeight="1" thickTop="1">
      <c r="B9" s="179"/>
      <c r="C9" s="43">
        <v>44469</v>
      </c>
      <c r="D9" s="43">
        <v>44196</v>
      </c>
    </row>
    <row r="10" spans="2:4" ht="23.1" customHeight="1">
      <c r="B10" s="45" t="s">
        <v>33</v>
      </c>
      <c r="C10" s="54"/>
      <c r="D10" s="54"/>
    </row>
    <row r="11" spans="2:4" ht="18.95" customHeight="1">
      <c r="B11" s="44" t="s">
        <v>34</v>
      </c>
      <c r="C11" s="53">
        <v>204127</v>
      </c>
      <c r="D11" s="53">
        <v>659045</v>
      </c>
    </row>
    <row r="12" spans="2:4" ht="18.95" customHeight="1">
      <c r="B12" s="44" t="s">
        <v>35</v>
      </c>
      <c r="C12" s="53">
        <v>927114</v>
      </c>
      <c r="D12" s="53">
        <v>2104119</v>
      </c>
    </row>
    <row r="13" spans="2:4" ht="18.95" customHeight="1">
      <c r="B13" s="44" t="s">
        <v>36</v>
      </c>
      <c r="C13" s="53">
        <v>3314687</v>
      </c>
      <c r="D13" s="53">
        <v>2989608</v>
      </c>
    </row>
    <row r="14" spans="2:4" ht="18.95" customHeight="1">
      <c r="B14" s="44" t="s">
        <v>37</v>
      </c>
      <c r="C14" s="53">
        <v>270201</v>
      </c>
      <c r="D14" s="53">
        <v>257540</v>
      </c>
    </row>
    <row r="15" spans="2:4" ht="18.95" customHeight="1">
      <c r="B15" s="44" t="s">
        <v>100</v>
      </c>
      <c r="C15" s="53">
        <v>1875003</v>
      </c>
      <c r="D15" s="53">
        <v>1483677</v>
      </c>
    </row>
    <row r="16" spans="2:4" ht="18.95" customHeight="1">
      <c r="B16" s="44" t="s">
        <v>38</v>
      </c>
      <c r="C16" s="53">
        <v>51227</v>
      </c>
      <c r="D16" s="53">
        <v>128539</v>
      </c>
    </row>
    <row r="17" spans="2:4" ht="18.95" customHeight="1">
      <c r="B17" s="44" t="s">
        <v>39</v>
      </c>
      <c r="C17" s="53">
        <v>27122</v>
      </c>
      <c r="D17" s="53">
        <v>29312</v>
      </c>
    </row>
    <row r="18" spans="2:4" ht="18.95" customHeight="1">
      <c r="B18" s="44" t="s">
        <v>40</v>
      </c>
      <c r="C18" s="53">
        <v>237025</v>
      </c>
      <c r="D18" s="53">
        <v>179406</v>
      </c>
    </row>
    <row r="19" spans="2:4" ht="18.95" customHeight="1">
      <c r="B19" s="44" t="s">
        <v>41</v>
      </c>
      <c r="C19" s="53">
        <v>81981</v>
      </c>
      <c r="D19" s="83">
        <v>82616</v>
      </c>
    </row>
    <row r="20" spans="2:4" ht="18.95" customHeight="1">
      <c r="B20" s="44" t="s">
        <v>42</v>
      </c>
      <c r="C20" s="53">
        <v>44979</v>
      </c>
      <c r="D20" s="83">
        <v>43072</v>
      </c>
    </row>
    <row r="21" spans="2:4" ht="18.95" customHeight="1">
      <c r="B21" s="44" t="s">
        <v>43</v>
      </c>
      <c r="C21" s="53">
        <v>684546</v>
      </c>
      <c r="D21" s="83" t="s">
        <v>242</v>
      </c>
    </row>
    <row r="22" spans="2:4" ht="18.95" customHeight="1">
      <c r="B22" s="44" t="s">
        <v>47</v>
      </c>
      <c r="C22" s="53">
        <v>176767</v>
      </c>
      <c r="D22" s="83">
        <v>135835</v>
      </c>
    </row>
    <row r="23" spans="2:4" ht="18.95" customHeight="1">
      <c r="B23" s="45" t="s">
        <v>44</v>
      </c>
      <c r="C23" s="55">
        <v>7894779</v>
      </c>
      <c r="D23" s="85">
        <v>8092769</v>
      </c>
    </row>
    <row r="24" spans="2:4" ht="18.95" customHeight="1">
      <c r="B24" s="44"/>
      <c r="C24" s="53"/>
      <c r="D24" s="84"/>
    </row>
    <row r="25" spans="2:4" ht="18.95" customHeight="1">
      <c r="B25" s="45" t="s">
        <v>45</v>
      </c>
      <c r="C25" s="53"/>
      <c r="D25" s="84"/>
    </row>
    <row r="26" spans="2:4" ht="18.95" customHeight="1">
      <c r="B26" s="44" t="s">
        <v>35</v>
      </c>
      <c r="C26" s="53">
        <v>269520</v>
      </c>
      <c r="D26" s="83">
        <v>472371</v>
      </c>
    </row>
    <row r="27" spans="2:4" ht="18.95" customHeight="1">
      <c r="B27" s="44" t="s">
        <v>46</v>
      </c>
      <c r="C27" s="53">
        <v>1798121</v>
      </c>
      <c r="D27" s="83">
        <v>1747020</v>
      </c>
    </row>
    <row r="28" spans="2:4" ht="18.95" customHeight="1">
      <c r="B28" s="44" t="s">
        <v>100</v>
      </c>
      <c r="C28" s="53">
        <v>1626682</v>
      </c>
      <c r="D28" s="83">
        <v>2888626</v>
      </c>
    </row>
    <row r="29" spans="2:4" ht="11.45" customHeight="1">
      <c r="B29" s="44" t="s">
        <v>38</v>
      </c>
      <c r="C29" s="53">
        <v>67990</v>
      </c>
      <c r="D29" s="83">
        <v>66667</v>
      </c>
    </row>
    <row r="30" spans="2:4" ht="18.95" customHeight="1">
      <c r="B30" s="44" t="s">
        <v>102</v>
      </c>
      <c r="C30" s="53">
        <v>614506</v>
      </c>
      <c r="D30" s="83">
        <v>527628</v>
      </c>
    </row>
    <row r="31" spans="2:4" ht="18.95" customHeight="1">
      <c r="B31" s="44" t="s">
        <v>36</v>
      </c>
      <c r="C31" s="53">
        <v>31763</v>
      </c>
      <c r="D31" s="83">
        <v>120041</v>
      </c>
    </row>
    <row r="32" spans="2:4" ht="18.95" customHeight="1">
      <c r="B32" s="44" t="s">
        <v>37</v>
      </c>
      <c r="C32" s="53">
        <v>34334</v>
      </c>
      <c r="D32" s="83">
        <v>34085</v>
      </c>
    </row>
    <row r="33" spans="2:4" ht="18.95" customHeight="1">
      <c r="B33" s="44" t="s">
        <v>47</v>
      </c>
      <c r="C33" s="53">
        <v>13301</v>
      </c>
      <c r="D33" s="83">
        <v>13865</v>
      </c>
    </row>
    <row r="34" spans="2:4" ht="18.95" customHeight="1">
      <c r="B34" s="44" t="s">
        <v>43</v>
      </c>
      <c r="C34" s="53">
        <v>1881890</v>
      </c>
      <c r="D34" s="83">
        <v>662739</v>
      </c>
    </row>
    <row r="35" spans="2:4" ht="18.95" customHeight="1">
      <c r="B35" s="44" t="s">
        <v>48</v>
      </c>
      <c r="C35" s="53">
        <v>1600286</v>
      </c>
      <c r="D35" s="83">
        <v>1141599</v>
      </c>
    </row>
    <row r="36" spans="2:4" ht="18.95" customHeight="1">
      <c r="B36" s="44" t="s">
        <v>49</v>
      </c>
      <c r="C36" s="53">
        <v>9390879</v>
      </c>
      <c r="D36" s="83">
        <v>9207269</v>
      </c>
    </row>
    <row r="37" spans="2:4" ht="18.95" customHeight="1">
      <c r="B37" s="44" t="s">
        <v>50</v>
      </c>
      <c r="C37" s="53">
        <v>186606</v>
      </c>
      <c r="D37" s="89">
        <v>166344</v>
      </c>
    </row>
    <row r="38" spans="2:4" ht="18.95" customHeight="1">
      <c r="B38" s="45" t="s">
        <v>51</v>
      </c>
      <c r="C38" s="88">
        <v>17515878</v>
      </c>
      <c r="D38" s="86">
        <v>17048254</v>
      </c>
    </row>
    <row r="39" spans="2:4" ht="24.75" customHeight="1" thickBot="1">
      <c r="B39" s="45" t="s">
        <v>52</v>
      </c>
      <c r="C39" s="56">
        <v>25410657</v>
      </c>
      <c r="D39" s="87">
        <v>25141023</v>
      </c>
    </row>
    <row r="40" spans="2:4" ht="15.75" thickTop="1"/>
    <row r="43" spans="2:4"/>
  </sheetData>
  <mergeCells count="2">
    <mergeCell ref="B4:D6"/>
    <mergeCell ref="C8:D8"/>
  </mergeCells>
  <conditionalFormatting sqref="B11:D38 C15:C39">
    <cfRule type="expression" dxfId="26" priority="6">
      <formula>MOD(ROW(),2)=0</formula>
    </cfRule>
  </conditionalFormatting>
  <conditionalFormatting sqref="B10:D38 C15:C39">
    <cfRule type="expression" dxfId="25" priority="5">
      <formula>MOD(ROW(),2)=0</formula>
    </cfRule>
  </conditionalFormatting>
  <conditionalFormatting sqref="B39">
    <cfRule type="expression" dxfId="24" priority="4">
      <formula>MOD(ROW(),2)=0</formula>
    </cfRule>
  </conditionalFormatting>
  <conditionalFormatting sqref="B39">
    <cfRule type="expression" dxfId="23" priority="3">
      <formula>MOD(ROW(),2)=0</formula>
    </cfRule>
  </conditionalFormatting>
  <conditionalFormatting sqref="C39:D39">
    <cfRule type="expression" dxfId="22" priority="2">
      <formula>MOD(ROW(),2)=0</formula>
    </cfRule>
  </conditionalFormatting>
  <conditionalFormatting sqref="C39:D39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5"/>
  <sheetViews>
    <sheetView showGridLines="0" showRowColHeaders="0" zoomScale="80" zoomScaleNormal="80" workbookViewId="0">
      <selection activeCell="B19" sqref="B19"/>
    </sheetView>
  </sheetViews>
  <sheetFormatPr defaultColWidth="0" defaultRowHeight="15" zeroHeight="1"/>
  <cols>
    <col min="1" max="1" width="13.85546875" customWidth="1"/>
    <col min="2" max="2" width="61.85546875" bestFit="1" customWidth="1"/>
    <col min="3" max="3" width="15.85546875" customWidth="1"/>
    <col min="4" max="4" width="18.85546875" customWidth="1"/>
    <col min="5" max="5" width="12.5703125" hidden="1" customWidth="1"/>
    <col min="6" max="16384" width="8.7109375" hidden="1"/>
  </cols>
  <sheetData>
    <row r="1" spans="2:4"/>
    <row r="2" spans="2:4"/>
    <row r="3" spans="2:4"/>
    <row r="4" spans="2:4" ht="17.25" customHeight="1">
      <c r="B4" s="192"/>
      <c r="C4" s="193"/>
      <c r="D4" s="193"/>
    </row>
    <row r="5" spans="2:4" ht="17.25" customHeight="1">
      <c r="B5" s="193"/>
      <c r="C5" s="193"/>
      <c r="D5" s="193"/>
    </row>
    <row r="6" spans="2:4" ht="17.25" customHeight="1">
      <c r="B6" s="193"/>
      <c r="C6" s="193"/>
      <c r="D6" s="193"/>
    </row>
    <row r="7" spans="2:4" ht="20.45" customHeight="1" thickBot="1">
      <c r="B7" s="16"/>
      <c r="C7" s="17"/>
      <c r="D7" s="17"/>
    </row>
    <row r="8" spans="2:4" ht="20.45" customHeight="1" thickTop="1" thickBot="1">
      <c r="B8" s="165" t="s">
        <v>0</v>
      </c>
      <c r="C8" s="190" t="s">
        <v>195</v>
      </c>
      <c r="D8" s="190"/>
    </row>
    <row r="9" spans="2:4" ht="20.45" customHeight="1" thickTop="1">
      <c r="B9" s="179"/>
      <c r="C9" s="43">
        <v>44469</v>
      </c>
      <c r="D9" s="43">
        <v>44196</v>
      </c>
    </row>
    <row r="10" spans="2:4" ht="20.45" customHeight="1">
      <c r="B10" s="45" t="s">
        <v>33</v>
      </c>
      <c r="C10" s="54"/>
      <c r="D10" s="54"/>
    </row>
    <row r="11" spans="2:4" s="8" customFormat="1" ht="20.45" customHeight="1">
      <c r="B11" s="44" t="s">
        <v>187</v>
      </c>
      <c r="C11" s="57">
        <v>865986</v>
      </c>
      <c r="D11" s="57">
        <v>1181014</v>
      </c>
    </row>
    <row r="12" spans="2:4" s="8" customFormat="1" ht="20.45" customHeight="1">
      <c r="B12" s="44" t="s">
        <v>53</v>
      </c>
      <c r="C12" s="57">
        <v>2478062</v>
      </c>
      <c r="D12" s="57">
        <v>1783607</v>
      </c>
    </row>
    <row r="13" spans="2:4" s="8" customFormat="1" ht="20.45" customHeight="1">
      <c r="B13" s="44" t="s">
        <v>54</v>
      </c>
      <c r="C13" s="57">
        <v>338866</v>
      </c>
      <c r="D13" s="90">
        <v>234490</v>
      </c>
    </row>
    <row r="14" spans="2:4" s="8" customFormat="1" ht="20.45" customHeight="1">
      <c r="B14" s="44" t="s">
        <v>243</v>
      </c>
      <c r="C14" s="57">
        <v>32460</v>
      </c>
      <c r="D14" s="90" t="s">
        <v>242</v>
      </c>
    </row>
    <row r="15" spans="2:4" s="8" customFormat="1" ht="20.45" customHeight="1">
      <c r="B15" s="44" t="s">
        <v>55</v>
      </c>
      <c r="C15" s="57">
        <v>148022</v>
      </c>
      <c r="D15" s="90">
        <v>138444</v>
      </c>
    </row>
    <row r="16" spans="2:4" s="8" customFormat="1" ht="20.45" customHeight="1">
      <c r="B16" s="44" t="s">
        <v>56</v>
      </c>
      <c r="C16" s="57">
        <v>514376</v>
      </c>
      <c r="D16" s="90">
        <v>267696</v>
      </c>
    </row>
    <row r="17" spans="2:4" s="8" customFormat="1" ht="20.45" customHeight="1">
      <c r="B17" s="44" t="s">
        <v>57</v>
      </c>
      <c r="C17" s="57">
        <v>69716</v>
      </c>
      <c r="D17" s="90">
        <v>73691</v>
      </c>
    </row>
    <row r="18" spans="2:4" s="8" customFormat="1" ht="20.45" customHeight="1">
      <c r="B18" s="44" t="s">
        <v>24</v>
      </c>
      <c r="C18" s="57">
        <v>234676</v>
      </c>
      <c r="D18" s="90">
        <v>213283</v>
      </c>
    </row>
    <row r="19" spans="2:4" s="8" customFormat="1" ht="20.45" customHeight="1">
      <c r="B19" s="44" t="s">
        <v>40</v>
      </c>
      <c r="C19" s="57">
        <v>334805</v>
      </c>
      <c r="D19" s="90">
        <v>304869</v>
      </c>
    </row>
    <row r="20" spans="2:4" s="8" customFormat="1" ht="20.45" customHeight="1">
      <c r="B20" s="44" t="s">
        <v>188</v>
      </c>
      <c r="C20" s="57">
        <v>98537</v>
      </c>
      <c r="D20" s="90">
        <v>231322</v>
      </c>
    </row>
    <row r="21" spans="2:4" s="8" customFormat="1" ht="20.45" customHeight="1">
      <c r="B21" s="44" t="s">
        <v>58</v>
      </c>
      <c r="C21" s="57">
        <v>310834</v>
      </c>
      <c r="D21" s="90">
        <v>309434</v>
      </c>
    </row>
    <row r="22" spans="2:4" s="8" customFormat="1" ht="20.45" customHeight="1">
      <c r="B22" s="44" t="s">
        <v>61</v>
      </c>
      <c r="C22" s="57">
        <v>1145019</v>
      </c>
      <c r="D22" s="90">
        <v>448019</v>
      </c>
    </row>
    <row r="23" spans="2:4" s="8" customFormat="1" ht="20.45" customHeight="1">
      <c r="B23" s="44" t="s">
        <v>59</v>
      </c>
      <c r="C23" s="57">
        <v>57859</v>
      </c>
      <c r="D23" s="90">
        <v>38521</v>
      </c>
    </row>
    <row r="24" spans="2:4" s="8" customFormat="1" ht="20.45" customHeight="1">
      <c r="B24" s="154" t="s">
        <v>189</v>
      </c>
      <c r="C24" s="132">
        <v>421754</v>
      </c>
      <c r="D24" s="91">
        <v>338794</v>
      </c>
    </row>
    <row r="25" spans="2:4" s="8" customFormat="1" ht="20.45" customHeight="1">
      <c r="B25" s="45" t="s">
        <v>44</v>
      </c>
      <c r="C25" s="131">
        <v>7050972</v>
      </c>
      <c r="D25" s="93">
        <v>5563184</v>
      </c>
    </row>
    <row r="26" spans="2:4" s="8" customFormat="1" ht="20.45" customHeight="1">
      <c r="B26" s="45"/>
      <c r="C26" s="57"/>
      <c r="D26" s="90"/>
    </row>
    <row r="27" spans="2:4" s="8" customFormat="1" ht="20.45" customHeight="1">
      <c r="B27" s="44" t="s">
        <v>45</v>
      </c>
      <c r="C27" s="57"/>
      <c r="D27" s="90"/>
    </row>
    <row r="28" spans="2:4" s="8" customFormat="1" ht="20.45" customHeight="1">
      <c r="B28" s="44" t="s">
        <v>187</v>
      </c>
      <c r="C28" s="57">
        <v>3420114</v>
      </c>
      <c r="D28" s="90">
        <v>3916226</v>
      </c>
    </row>
    <row r="29" spans="2:4" s="8" customFormat="1" ht="20.45" customHeight="1">
      <c r="B29" s="44" t="s">
        <v>60</v>
      </c>
      <c r="C29" s="57">
        <v>1207120</v>
      </c>
      <c r="D29" s="90">
        <v>1246762</v>
      </c>
    </row>
    <row r="30" spans="2:4" s="8" customFormat="1" ht="20.45" customHeight="1">
      <c r="B30" s="44" t="s">
        <v>24</v>
      </c>
      <c r="C30" s="57">
        <v>4449402</v>
      </c>
      <c r="D30" s="90">
        <v>4433298</v>
      </c>
    </row>
    <row r="31" spans="2:4" s="8" customFormat="1" ht="20.45" customHeight="1">
      <c r="B31" s="44" t="s">
        <v>56</v>
      </c>
      <c r="C31" s="57">
        <v>176346</v>
      </c>
      <c r="D31" s="90">
        <v>234237</v>
      </c>
    </row>
    <row r="32" spans="2:4" s="8" customFormat="1" ht="20.45" customHeight="1">
      <c r="B32" s="44" t="s">
        <v>61</v>
      </c>
      <c r="C32" s="57">
        <v>2071342</v>
      </c>
      <c r="D32" s="90">
        <v>3569837</v>
      </c>
    </row>
    <row r="33" spans="2:4" s="8" customFormat="1" ht="20.45" customHeight="1">
      <c r="B33" s="44" t="s">
        <v>59</v>
      </c>
      <c r="C33" s="57">
        <v>141851</v>
      </c>
      <c r="D33" s="90">
        <v>139241</v>
      </c>
    </row>
    <row r="34" spans="2:4" s="8" customFormat="1" ht="20.45" customHeight="1">
      <c r="B34" s="44" t="s">
        <v>189</v>
      </c>
      <c r="C34" s="132">
        <v>19340</v>
      </c>
      <c r="D34" s="91">
        <v>16607</v>
      </c>
    </row>
    <row r="35" spans="2:4" s="8" customFormat="1" ht="20.45" customHeight="1">
      <c r="B35" s="45" t="s">
        <v>51</v>
      </c>
      <c r="C35" s="132">
        <v>11485515</v>
      </c>
      <c r="D35" s="91">
        <v>13556208</v>
      </c>
    </row>
    <row r="36" spans="2:4" s="8" customFormat="1" ht="20.45" customHeight="1">
      <c r="B36" s="45" t="s">
        <v>62</v>
      </c>
      <c r="C36" s="130">
        <v>18536487</v>
      </c>
      <c r="D36" s="92">
        <v>19119392</v>
      </c>
    </row>
    <row r="37" spans="2:4" s="8" customFormat="1" ht="20.45" customHeight="1">
      <c r="B37" s="45"/>
      <c r="C37" s="57"/>
      <c r="D37" s="90"/>
    </row>
    <row r="38" spans="2:4" s="8" customFormat="1" ht="20.45" customHeight="1">
      <c r="B38" s="44" t="s">
        <v>63</v>
      </c>
      <c r="C38" s="57"/>
      <c r="D38" s="90"/>
    </row>
    <row r="39" spans="2:4" s="8" customFormat="1" ht="20.45" customHeight="1">
      <c r="B39" s="44" t="s">
        <v>64</v>
      </c>
      <c r="C39" s="57">
        <v>5371998</v>
      </c>
      <c r="D39" s="90">
        <v>5371998</v>
      </c>
    </row>
    <row r="40" spans="2:4" s="8" customFormat="1" ht="20.45" customHeight="1">
      <c r="B40" s="44" t="s">
        <v>65</v>
      </c>
      <c r="C40" s="57">
        <v>2366442</v>
      </c>
      <c r="D40" s="90">
        <v>2653670</v>
      </c>
    </row>
    <row r="41" spans="2:4" s="8" customFormat="1" ht="20.45" customHeight="1">
      <c r="B41" s="44" t="s">
        <v>66</v>
      </c>
      <c r="C41" s="57">
        <v>-2004037</v>
      </c>
      <c r="D41" s="90">
        <v>-2004037</v>
      </c>
    </row>
    <row r="42" spans="2:4" s="8" customFormat="1" ht="20.45" customHeight="1">
      <c r="B42" s="44" t="s">
        <v>67</v>
      </c>
      <c r="C42" s="132">
        <v>1139767</v>
      </c>
      <c r="D42" s="91" t="s">
        <v>242</v>
      </c>
    </row>
    <row r="43" spans="2:4" s="8" customFormat="1" ht="20.45" customHeight="1">
      <c r="B43" s="45" t="s">
        <v>68</v>
      </c>
      <c r="C43" s="131">
        <v>6874170</v>
      </c>
      <c r="D43" s="93">
        <v>6021631</v>
      </c>
    </row>
    <row r="44" spans="2:4" ht="15.75" thickBot="1">
      <c r="B44" s="45" t="s">
        <v>69</v>
      </c>
      <c r="C44" s="155">
        <v>25410657</v>
      </c>
      <c r="D44" s="156">
        <v>25141023</v>
      </c>
    </row>
    <row r="45" spans="2:4" ht="15.75" thickTop="1"/>
  </sheetData>
  <mergeCells count="2">
    <mergeCell ref="B4:D6"/>
    <mergeCell ref="C8:D8"/>
  </mergeCells>
  <conditionalFormatting sqref="B11:D17 B18:B43 D18:D43">
    <cfRule type="expression" dxfId="20" priority="6">
      <formula>MOD(ROW(),2)=0</formula>
    </cfRule>
  </conditionalFormatting>
  <conditionalFormatting sqref="B10:D17 B18:B43 D18:D43">
    <cfRule type="expression" dxfId="19" priority="5">
      <formula>MOD(ROW(),2)=0</formula>
    </cfRule>
  </conditionalFormatting>
  <conditionalFormatting sqref="B44 D44">
    <cfRule type="expression" dxfId="18" priority="4">
      <formula>MOD(ROW(),2)=0</formula>
    </cfRule>
  </conditionalFormatting>
  <conditionalFormatting sqref="B44 D44">
    <cfRule type="expression" dxfId="17" priority="3">
      <formula>MOD(ROW(),2)=0</formula>
    </cfRule>
  </conditionalFormatting>
  <conditionalFormatting sqref="C18:C44">
    <cfRule type="expression" dxfId="16" priority="2">
      <formula>MOD(ROW(),2)=0</formula>
    </cfRule>
  </conditionalFormatting>
  <conditionalFormatting sqref="C18:C44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showGridLines="0" showRowColHeaders="0" zoomScale="80" zoomScaleNormal="80" workbookViewId="0">
      <selection activeCell="B9" sqref="B9:B10"/>
    </sheetView>
  </sheetViews>
  <sheetFormatPr defaultColWidth="0" defaultRowHeight="15" zeroHeight="1"/>
  <cols>
    <col min="1" max="1" width="13.85546875" customWidth="1"/>
    <col min="2" max="2" width="54.42578125" customWidth="1"/>
    <col min="3" max="6" width="20.28515625" customWidth="1"/>
    <col min="7" max="16384" width="8.7109375" hidden="1"/>
  </cols>
  <sheetData>
    <row r="1" spans="2:6"/>
    <row r="2" spans="2:6"/>
    <row r="3" spans="2:6"/>
    <row r="4" spans="2:6"/>
    <row r="5" spans="2:6">
      <c r="B5" s="192"/>
      <c r="C5" s="193"/>
      <c r="D5" s="193"/>
    </row>
    <row r="6" spans="2:6">
      <c r="B6" s="193"/>
      <c r="C6" s="193"/>
      <c r="D6" s="193"/>
    </row>
    <row r="7" spans="2:6" ht="7.5" customHeight="1">
      <c r="B7" s="193"/>
      <c r="C7" s="193"/>
      <c r="D7" s="193"/>
    </row>
    <row r="8" spans="2:6" ht="32.1" customHeight="1" thickBot="1">
      <c r="B8" s="18"/>
      <c r="C8" s="2"/>
      <c r="D8" s="2"/>
    </row>
    <row r="9" spans="2:6" ht="31.5" customHeight="1" thickTop="1" thickBot="1">
      <c r="B9" s="180" t="s">
        <v>1</v>
      </c>
      <c r="C9" s="189" t="s">
        <v>23</v>
      </c>
      <c r="D9" s="189"/>
      <c r="E9" s="190" t="s">
        <v>191</v>
      </c>
      <c r="F9" s="190"/>
    </row>
    <row r="10" spans="2:6" ht="29.1" customHeight="1" thickTop="1">
      <c r="B10" s="179"/>
      <c r="C10" s="38" t="s">
        <v>247</v>
      </c>
      <c r="D10" s="38" t="s">
        <v>249</v>
      </c>
      <c r="E10" s="38" t="s">
        <v>251</v>
      </c>
      <c r="F10" s="38" t="s">
        <v>225</v>
      </c>
    </row>
    <row r="11" spans="2:6" ht="21" customHeight="1">
      <c r="B11" s="133" t="s">
        <v>70</v>
      </c>
      <c r="C11" s="145">
        <v>6291002</v>
      </c>
      <c r="D11" s="112">
        <v>4167458</v>
      </c>
      <c r="E11" s="113">
        <v>15754015</v>
      </c>
      <c r="F11" s="112">
        <v>11723189</v>
      </c>
    </row>
    <row r="12" spans="2:6" ht="21" customHeight="1">
      <c r="B12" s="133"/>
      <c r="C12" s="146"/>
      <c r="D12" s="111"/>
      <c r="E12" s="110"/>
      <c r="F12" s="111"/>
    </row>
    <row r="13" spans="2:6" ht="21" customHeight="1">
      <c r="B13" s="133" t="s">
        <v>71</v>
      </c>
      <c r="C13" s="146"/>
      <c r="D13" s="111"/>
      <c r="E13" s="110"/>
      <c r="F13" s="111"/>
    </row>
    <row r="14" spans="2:6" ht="21" customHeight="1">
      <c r="B14" s="98" t="s">
        <v>72</v>
      </c>
      <c r="C14" s="146"/>
      <c r="D14" s="111"/>
      <c r="E14" s="110"/>
      <c r="F14" s="111"/>
    </row>
    <row r="15" spans="2:6" ht="21" customHeight="1">
      <c r="B15" s="98" t="s">
        <v>73</v>
      </c>
      <c r="C15" s="146">
        <v>-3729505</v>
      </c>
      <c r="D15" s="100">
        <v>-1909352</v>
      </c>
      <c r="E15" s="99">
        <v>-8253046</v>
      </c>
      <c r="F15" s="100">
        <v>-5731631</v>
      </c>
    </row>
    <row r="16" spans="2:6" ht="21" customHeight="1">
      <c r="B16" s="98" t="s">
        <v>29</v>
      </c>
      <c r="C16" s="157">
        <v>-670720</v>
      </c>
      <c r="D16" s="102">
        <v>-553257</v>
      </c>
      <c r="E16" s="101">
        <v>-2156446</v>
      </c>
      <c r="F16" s="102">
        <v>-1191308</v>
      </c>
    </row>
    <row r="17" spans="2:6" ht="21" customHeight="1">
      <c r="B17" s="98"/>
      <c r="C17" s="146">
        <v>-4400225</v>
      </c>
      <c r="D17" s="100">
        <v>-2462609</v>
      </c>
      <c r="E17" s="99">
        <v>-10409492</v>
      </c>
      <c r="F17" s="114">
        <v>-6922939</v>
      </c>
    </row>
    <row r="18" spans="2:6" ht="21" customHeight="1">
      <c r="B18" s="133" t="s">
        <v>74</v>
      </c>
      <c r="C18" s="146"/>
      <c r="D18" s="111"/>
      <c r="E18" s="110"/>
      <c r="F18" s="111"/>
    </row>
    <row r="19" spans="2:6" ht="21" customHeight="1">
      <c r="B19" s="98" t="s">
        <v>75</v>
      </c>
      <c r="C19" s="146">
        <v>-118677</v>
      </c>
      <c r="D19" s="100">
        <v>-149258</v>
      </c>
      <c r="E19" s="99">
        <v>-469943</v>
      </c>
      <c r="F19" s="100">
        <v>-508120</v>
      </c>
    </row>
    <row r="20" spans="2:6" ht="21" customHeight="1">
      <c r="B20" s="98" t="s">
        <v>25</v>
      </c>
      <c r="C20" s="146">
        <v>-9299</v>
      </c>
      <c r="D20" s="100">
        <v>-12628</v>
      </c>
      <c r="E20" s="99">
        <v>-33228</v>
      </c>
      <c r="F20" s="100">
        <v>-34859</v>
      </c>
    </row>
    <row r="21" spans="2:6" ht="21" customHeight="1">
      <c r="B21" s="98" t="s">
        <v>26</v>
      </c>
      <c r="C21" s="146">
        <v>-250240</v>
      </c>
      <c r="D21" s="100">
        <v>-221923</v>
      </c>
      <c r="E21" s="99">
        <v>-798253</v>
      </c>
      <c r="F21" s="100">
        <v>-689588</v>
      </c>
    </row>
    <row r="22" spans="2:6" ht="21" customHeight="1">
      <c r="B22" s="98" t="s">
        <v>27</v>
      </c>
      <c r="C22" s="146">
        <v>-147592</v>
      </c>
      <c r="D22" s="100">
        <v>-141384</v>
      </c>
      <c r="E22" s="99">
        <v>-434673</v>
      </c>
      <c r="F22" s="100">
        <v>-417415</v>
      </c>
    </row>
    <row r="23" spans="2:6" ht="21" customHeight="1">
      <c r="B23" s="98" t="s">
        <v>76</v>
      </c>
      <c r="C23" s="146">
        <v>-8077</v>
      </c>
      <c r="D23" s="100">
        <v>-35480</v>
      </c>
      <c r="E23" s="99">
        <v>-24501</v>
      </c>
      <c r="F23" s="100">
        <v>-87509</v>
      </c>
    </row>
    <row r="24" spans="2:6" ht="21" customHeight="1">
      <c r="B24" s="98" t="s">
        <v>77</v>
      </c>
      <c r="C24" s="146">
        <v>-486414</v>
      </c>
      <c r="D24" s="100">
        <v>-386669</v>
      </c>
      <c r="E24" s="99">
        <v>-1205933</v>
      </c>
      <c r="F24" s="100">
        <v>-968413</v>
      </c>
    </row>
    <row r="25" spans="2:6" ht="21" customHeight="1">
      <c r="B25" s="98" t="s">
        <v>78</v>
      </c>
      <c r="C25" s="157">
        <v>-12094</v>
      </c>
      <c r="D25" s="102">
        <v>-12394</v>
      </c>
      <c r="E25" s="101">
        <v>-43213</v>
      </c>
      <c r="F25" s="102">
        <v>-36652</v>
      </c>
    </row>
    <row r="26" spans="2:6" ht="21" customHeight="1">
      <c r="B26" s="98"/>
      <c r="C26" s="146">
        <v>-1032393</v>
      </c>
      <c r="D26" s="146">
        <v>-959736</v>
      </c>
      <c r="E26" s="146">
        <v>-3009744</v>
      </c>
      <c r="F26" s="146">
        <v>-2742556</v>
      </c>
    </row>
    <row r="27" spans="2:6" ht="21" customHeight="1">
      <c r="B27" s="133"/>
      <c r="C27" s="146"/>
      <c r="D27" s="111"/>
      <c r="E27" s="110"/>
      <c r="F27" s="111"/>
    </row>
    <row r="28" spans="2:6" ht="21" customHeight="1">
      <c r="B28" s="133" t="s">
        <v>79</v>
      </c>
      <c r="C28" s="158">
        <v>-5432618</v>
      </c>
      <c r="D28" s="112">
        <v>-3422345</v>
      </c>
      <c r="E28" s="113">
        <v>-13419236</v>
      </c>
      <c r="F28" s="112">
        <v>-9665495</v>
      </c>
    </row>
    <row r="29" spans="2:6" ht="21" customHeight="1">
      <c r="B29" s="133"/>
      <c r="C29" s="146"/>
      <c r="D29" s="111"/>
      <c r="E29" s="110"/>
      <c r="F29" s="111"/>
    </row>
    <row r="30" spans="2:6" ht="21" customHeight="1">
      <c r="B30" s="133" t="s">
        <v>80</v>
      </c>
      <c r="C30" s="158">
        <v>858384</v>
      </c>
      <c r="D30" s="112">
        <v>745113</v>
      </c>
      <c r="E30" s="113">
        <v>2334779</v>
      </c>
      <c r="F30" s="112">
        <v>2057694</v>
      </c>
    </row>
    <row r="31" spans="2:6" ht="21" customHeight="1">
      <c r="B31" s="133"/>
      <c r="C31" s="146"/>
      <c r="D31" s="111"/>
      <c r="E31" s="110"/>
      <c r="F31" s="111"/>
    </row>
    <row r="32" spans="2:6" ht="21" customHeight="1">
      <c r="B32" s="133" t="s">
        <v>81</v>
      </c>
      <c r="C32" s="146"/>
      <c r="D32" s="111"/>
      <c r="E32" s="110"/>
      <c r="F32" s="111"/>
    </row>
    <row r="33" spans="2:6" ht="21" customHeight="1">
      <c r="B33" s="98" t="s">
        <v>82</v>
      </c>
      <c r="C33" s="146">
        <v>-29676</v>
      </c>
      <c r="D33" s="100">
        <v>152817</v>
      </c>
      <c r="E33" s="99">
        <v>-66065</v>
      </c>
      <c r="F33" s="100">
        <v>-45832</v>
      </c>
    </row>
    <row r="34" spans="2:6" ht="21" customHeight="1">
      <c r="B34" s="98" t="s">
        <v>83</v>
      </c>
      <c r="C34" s="146">
        <v>-123046</v>
      </c>
      <c r="D34" s="100">
        <v>-103962</v>
      </c>
      <c r="E34" s="99">
        <v>-317910</v>
      </c>
      <c r="F34" s="100">
        <v>-289150</v>
      </c>
    </row>
    <row r="35" spans="2:6" ht="21" customHeight="1">
      <c r="B35" s="98" t="s">
        <v>84</v>
      </c>
      <c r="C35" s="157">
        <v>-153791</v>
      </c>
      <c r="D35" s="102">
        <v>-158389</v>
      </c>
      <c r="E35" s="101">
        <v>-393176</v>
      </c>
      <c r="F35" s="102">
        <v>-390854</v>
      </c>
    </row>
    <row r="36" spans="2:6" ht="21" customHeight="1">
      <c r="B36" s="98"/>
      <c r="C36" s="158">
        <v>-306513</v>
      </c>
      <c r="D36" s="158">
        <v>-109534</v>
      </c>
      <c r="E36" s="158">
        <v>-777151</v>
      </c>
      <c r="F36" s="158">
        <v>-725836</v>
      </c>
    </row>
    <row r="37" spans="2:6" ht="21" customHeight="1">
      <c r="B37" s="98"/>
      <c r="C37" s="146"/>
      <c r="D37" s="111"/>
      <c r="E37" s="110"/>
      <c r="F37" s="111"/>
    </row>
    <row r="38" spans="2:6" ht="25.5">
      <c r="B38" s="133" t="s">
        <v>85</v>
      </c>
      <c r="C38" s="146">
        <v>551871</v>
      </c>
      <c r="D38" s="112">
        <v>635579</v>
      </c>
      <c r="E38" s="113">
        <v>1557628</v>
      </c>
      <c r="F38" s="112">
        <v>1331858</v>
      </c>
    </row>
    <row r="39" spans="2:6" ht="21" customHeight="1">
      <c r="B39" s="98" t="s">
        <v>86</v>
      </c>
      <c r="C39" s="146">
        <v>186487</v>
      </c>
      <c r="D39" s="100">
        <v>128498</v>
      </c>
      <c r="E39" s="99">
        <v>472047</v>
      </c>
      <c r="F39" s="100">
        <v>379888</v>
      </c>
    </row>
    <row r="40" spans="2:6" ht="21" customHeight="1">
      <c r="B40" s="98" t="s">
        <v>87</v>
      </c>
      <c r="C40" s="157">
        <v>-183881</v>
      </c>
      <c r="D40" s="102">
        <v>-125150</v>
      </c>
      <c r="E40" s="101">
        <v>-458983</v>
      </c>
      <c r="F40" s="102">
        <v>-351885</v>
      </c>
    </row>
    <row r="41" spans="2:6" ht="25.5">
      <c r="B41" s="133" t="s">
        <v>215</v>
      </c>
      <c r="C41" s="158">
        <v>554477</v>
      </c>
      <c r="D41" s="158">
        <v>638927</v>
      </c>
      <c r="E41" s="158">
        <v>1570692</v>
      </c>
      <c r="F41" s="158">
        <v>1359861</v>
      </c>
    </row>
    <row r="42" spans="2:6" ht="21" customHeight="1">
      <c r="B42" s="133"/>
      <c r="C42" s="146"/>
      <c r="D42" s="111"/>
      <c r="E42" s="110"/>
      <c r="F42" s="111"/>
    </row>
    <row r="43" spans="2:6" ht="21" customHeight="1">
      <c r="B43" s="98" t="s">
        <v>88</v>
      </c>
      <c r="C43" s="146">
        <v>-185106</v>
      </c>
      <c r="D43" s="100">
        <v>-100093</v>
      </c>
      <c r="E43" s="99">
        <v>-482026</v>
      </c>
      <c r="F43" s="100">
        <v>-384912</v>
      </c>
    </row>
    <row r="44" spans="2:6" ht="21" customHeight="1">
      <c r="B44" s="98" t="s">
        <v>89</v>
      </c>
      <c r="C44" s="146">
        <v>30603</v>
      </c>
      <c r="D44" s="100">
        <v>-80461</v>
      </c>
      <c r="E44" s="99">
        <v>51101</v>
      </c>
      <c r="F44" s="100">
        <v>-37186</v>
      </c>
    </row>
    <row r="45" spans="2:6" ht="21" customHeight="1" thickBot="1">
      <c r="B45" s="133" t="s">
        <v>31</v>
      </c>
      <c r="C45" s="159">
        <v>399974</v>
      </c>
      <c r="D45" s="97">
        <v>458373</v>
      </c>
      <c r="E45" s="97">
        <v>1139767</v>
      </c>
      <c r="F45" s="97">
        <v>937763</v>
      </c>
    </row>
    <row r="46" spans="2:6" ht="21" customHeight="1" thickTop="1">
      <c r="B46" s="98" t="s">
        <v>90</v>
      </c>
      <c r="C46" s="146">
        <v>0.17</v>
      </c>
      <c r="D46" s="115">
        <v>0.19</v>
      </c>
      <c r="E46" s="116">
        <v>0.48</v>
      </c>
      <c r="F46" s="115">
        <v>0.4</v>
      </c>
    </row>
    <row r="47" spans="2:6"/>
    <row r="48" spans="2:6"/>
  </sheetData>
  <mergeCells count="3">
    <mergeCell ref="B5:D7"/>
    <mergeCell ref="C9:D9"/>
    <mergeCell ref="E9:F9"/>
  </mergeCells>
  <conditionalFormatting sqref="B11:D46 D26:F26 D36:F36 D41:F41">
    <cfRule type="expression" dxfId="14" priority="2">
      <formula>MOD(ROW(),2)=0</formula>
    </cfRule>
  </conditionalFormatting>
  <conditionalFormatting sqref="B11:F46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2"/>
  <sheetViews>
    <sheetView showGridLines="0" showRowColHeaders="0" zoomScale="80" zoomScaleNormal="80" workbookViewId="0">
      <selection activeCell="C30" sqref="C30"/>
    </sheetView>
  </sheetViews>
  <sheetFormatPr defaultColWidth="0" defaultRowHeight="15" zeroHeight="1"/>
  <cols>
    <col min="1" max="1" width="13.85546875" customWidth="1"/>
    <col min="2" max="2" width="90.140625" customWidth="1"/>
    <col min="3" max="4" width="12.140625" customWidth="1"/>
    <col min="5" max="5" width="2.85546875" hidden="1" customWidth="1"/>
    <col min="6" max="16384" width="8.7109375" hidden="1"/>
  </cols>
  <sheetData>
    <row r="1" spans="2:4"/>
    <row r="2" spans="2:4"/>
    <row r="3" spans="2:4"/>
    <row r="4" spans="2:4"/>
    <row r="5" spans="2:4"/>
    <row r="6" spans="2:4"/>
    <row r="7" spans="2:4" ht="9.6" customHeight="1">
      <c r="B7" s="186"/>
      <c r="C7" s="191"/>
      <c r="D7" s="191"/>
    </row>
    <row r="8" spans="2:4" ht="15.75" thickBot="1">
      <c r="B8" s="5"/>
      <c r="C8" s="2"/>
      <c r="D8" s="2"/>
    </row>
    <row r="9" spans="2:4" ht="15.75" customHeight="1" thickTop="1" thickBot="1">
      <c r="B9" s="165" t="s">
        <v>0</v>
      </c>
      <c r="C9" s="190" t="s">
        <v>195</v>
      </c>
      <c r="D9" s="190"/>
    </row>
    <row r="10" spans="2:4" ht="30.75" thickTop="1">
      <c r="B10" s="179"/>
      <c r="C10" s="43" t="s">
        <v>224</v>
      </c>
      <c r="D10" s="181" t="s">
        <v>225</v>
      </c>
    </row>
    <row r="11" spans="2:4" ht="36.6" customHeight="1">
      <c r="B11" s="133" t="s">
        <v>91</v>
      </c>
      <c r="C11" s="160"/>
      <c r="D11" s="160"/>
    </row>
    <row r="12" spans="2:4" ht="21" customHeight="1">
      <c r="B12" s="98" t="s">
        <v>92</v>
      </c>
      <c r="C12" s="58">
        <v>1139767</v>
      </c>
      <c r="D12" s="58">
        <v>937763</v>
      </c>
    </row>
    <row r="13" spans="2:4" ht="21" customHeight="1">
      <c r="B13" s="98" t="s">
        <v>93</v>
      </c>
      <c r="C13" s="59"/>
      <c r="D13" s="59"/>
    </row>
    <row r="14" spans="2:4" ht="21" customHeight="1">
      <c r="B14" s="98" t="s">
        <v>24</v>
      </c>
      <c r="C14" s="58">
        <v>255629</v>
      </c>
      <c r="D14" s="58">
        <v>251281</v>
      </c>
    </row>
    <row r="15" spans="2:4" ht="21" customHeight="1">
      <c r="B15" s="98" t="s">
        <v>27</v>
      </c>
      <c r="C15" s="58">
        <v>500919</v>
      </c>
      <c r="D15" s="58">
        <v>496350</v>
      </c>
    </row>
    <row r="16" spans="2:4" ht="21" customHeight="1">
      <c r="B16" s="98" t="s">
        <v>28</v>
      </c>
      <c r="C16" s="58">
        <v>79566</v>
      </c>
      <c r="D16" s="58">
        <v>133341</v>
      </c>
    </row>
    <row r="17" spans="2:4" ht="21" customHeight="1">
      <c r="B17" s="98" t="s">
        <v>216</v>
      </c>
      <c r="C17" s="58">
        <v>-3722</v>
      </c>
      <c r="D17" s="58">
        <v>-7942</v>
      </c>
    </row>
    <row r="18" spans="2:4" ht="21" customHeight="1">
      <c r="B18" s="144" t="s">
        <v>94</v>
      </c>
      <c r="C18" s="58">
        <v>19327</v>
      </c>
      <c r="D18" s="58">
        <v>5801</v>
      </c>
    </row>
    <row r="19" spans="2:4" ht="21" customHeight="1">
      <c r="B19" s="98" t="s">
        <v>162</v>
      </c>
      <c r="C19" s="58">
        <v>-876000</v>
      </c>
      <c r="D19" s="58">
        <v>-83346</v>
      </c>
    </row>
    <row r="20" spans="2:4" ht="21" customHeight="1">
      <c r="B20" s="98" t="s">
        <v>95</v>
      </c>
      <c r="C20" s="58">
        <v>303825</v>
      </c>
      <c r="D20" s="58">
        <v>226705</v>
      </c>
    </row>
    <row r="21" spans="2:4" ht="21" customHeight="1">
      <c r="B21" s="98" t="s">
        <v>96</v>
      </c>
      <c r="C21" s="58">
        <v>-37959</v>
      </c>
      <c r="D21" s="58">
        <v>1652</v>
      </c>
    </row>
    <row r="22" spans="2:4" ht="21" customHeight="1">
      <c r="B22" s="98" t="s">
        <v>97</v>
      </c>
      <c r="C22" s="58">
        <v>1346</v>
      </c>
      <c r="D22" s="58">
        <v>1527</v>
      </c>
    </row>
    <row r="23" spans="2:4" ht="25.5">
      <c r="B23" s="98" t="s">
        <v>98</v>
      </c>
      <c r="C23" s="58">
        <v>-1908899</v>
      </c>
      <c r="D23" s="58">
        <v>-98844</v>
      </c>
    </row>
    <row r="24" spans="2:4" ht="21" customHeight="1">
      <c r="B24" s="98" t="s">
        <v>99</v>
      </c>
      <c r="C24" s="58">
        <v>-51101</v>
      </c>
      <c r="D24" s="94">
        <v>37186</v>
      </c>
    </row>
    <row r="25" spans="2:4" ht="21" customHeight="1">
      <c r="B25" s="98"/>
      <c r="C25" s="140">
        <v>-577302</v>
      </c>
      <c r="D25" s="140">
        <v>1901474</v>
      </c>
    </row>
    <row r="26" spans="2:4" ht="21" customHeight="1">
      <c r="B26" s="98" t="s">
        <v>190</v>
      </c>
      <c r="C26" s="58"/>
      <c r="D26" s="58"/>
    </row>
    <row r="27" spans="2:4" ht="21" customHeight="1">
      <c r="B27" s="98" t="s">
        <v>36</v>
      </c>
      <c r="C27" s="58">
        <v>-302866</v>
      </c>
      <c r="D27" s="58">
        <v>-142927</v>
      </c>
    </row>
    <row r="28" spans="2:4" ht="21" customHeight="1">
      <c r="B28" s="98" t="s">
        <v>37</v>
      </c>
      <c r="C28" s="58">
        <v>-12910</v>
      </c>
      <c r="D28" s="58">
        <v>15563</v>
      </c>
    </row>
    <row r="29" spans="2:4" ht="25.5">
      <c r="B29" s="98" t="s">
        <v>98</v>
      </c>
      <c r="C29" s="58" t="s">
        <v>226</v>
      </c>
      <c r="D29" s="58">
        <v>1343115</v>
      </c>
    </row>
    <row r="30" spans="2:4" ht="21" customHeight="1">
      <c r="B30" s="98" t="s">
        <v>100</v>
      </c>
      <c r="C30" s="58">
        <v>-30658</v>
      </c>
      <c r="D30" s="94">
        <v>-39351</v>
      </c>
    </row>
    <row r="31" spans="2:4" ht="21" customHeight="1">
      <c r="B31" s="98" t="s">
        <v>101</v>
      </c>
      <c r="C31" s="58">
        <v>-42006</v>
      </c>
      <c r="D31" s="94">
        <v>-9678</v>
      </c>
    </row>
    <row r="32" spans="2:4" ht="21" customHeight="1">
      <c r="B32" s="98" t="s">
        <v>102</v>
      </c>
      <c r="C32" s="58">
        <v>-76870</v>
      </c>
      <c r="D32" s="94">
        <v>1226455</v>
      </c>
    </row>
    <row r="33" spans="2:4" ht="21" customHeight="1">
      <c r="B33" s="98" t="s">
        <v>40</v>
      </c>
      <c r="C33" s="58">
        <v>-57619</v>
      </c>
      <c r="D33" s="94" t="s">
        <v>242</v>
      </c>
    </row>
    <row r="34" spans="2:4" ht="21" customHeight="1">
      <c r="B34" s="98" t="s">
        <v>41</v>
      </c>
      <c r="C34" s="58">
        <v>635</v>
      </c>
      <c r="D34" s="94">
        <v>11057</v>
      </c>
    </row>
    <row r="35" spans="2:4" ht="21" customHeight="1">
      <c r="B35" s="98" t="s">
        <v>42</v>
      </c>
      <c r="C35" s="58">
        <v>-1907</v>
      </c>
      <c r="D35" s="94">
        <v>-12646</v>
      </c>
    </row>
    <row r="36" spans="2:4" ht="21" customHeight="1">
      <c r="B36" s="98" t="s">
        <v>78</v>
      </c>
      <c r="C36" s="60">
        <v>-27178</v>
      </c>
      <c r="D36" s="134">
        <v>71353</v>
      </c>
    </row>
    <row r="37" spans="2:4" ht="21" customHeight="1">
      <c r="B37" s="98"/>
      <c r="C37" s="58">
        <v>-551379</v>
      </c>
      <c r="D37" s="94">
        <v>2462941</v>
      </c>
    </row>
    <row r="38" spans="2:4" ht="21" customHeight="1">
      <c r="B38" s="98" t="s">
        <v>103</v>
      </c>
      <c r="C38" s="58"/>
      <c r="D38" s="94"/>
    </row>
    <row r="39" spans="2:4" ht="21" customHeight="1">
      <c r="B39" s="98" t="s">
        <v>53</v>
      </c>
      <c r="C39" s="58">
        <v>683994</v>
      </c>
      <c r="D39" s="94">
        <v>-126069</v>
      </c>
    </row>
    <row r="40" spans="2:4" ht="21" customHeight="1">
      <c r="B40" s="98" t="s">
        <v>104</v>
      </c>
      <c r="C40" s="58">
        <v>695261</v>
      </c>
      <c r="D40" s="94">
        <v>381056</v>
      </c>
    </row>
    <row r="41" spans="2:4" ht="21" customHeight="1">
      <c r="B41" s="98" t="s">
        <v>105</v>
      </c>
      <c r="C41" s="58">
        <v>482026</v>
      </c>
      <c r="D41" s="94">
        <v>384912</v>
      </c>
    </row>
    <row r="42" spans="2:4" ht="21" customHeight="1">
      <c r="B42" s="98" t="s">
        <v>55</v>
      </c>
      <c r="C42" s="58">
        <v>9578</v>
      </c>
      <c r="D42" s="94">
        <v>27661</v>
      </c>
    </row>
    <row r="43" spans="2:4" ht="21" customHeight="1">
      <c r="B43" s="98" t="s">
        <v>40</v>
      </c>
      <c r="C43" s="58">
        <v>29936</v>
      </c>
      <c r="D43" s="94">
        <v>-18060</v>
      </c>
    </row>
    <row r="44" spans="2:4" ht="21" customHeight="1">
      <c r="B44" s="98" t="s">
        <v>56</v>
      </c>
      <c r="C44" s="58">
        <v>188789</v>
      </c>
      <c r="D44" s="94">
        <v>46333</v>
      </c>
    </row>
    <row r="45" spans="2:4" ht="21" customHeight="1">
      <c r="B45" s="98" t="s">
        <v>24</v>
      </c>
      <c r="C45" s="58">
        <v>-218132</v>
      </c>
      <c r="D45" s="94">
        <v>-192389</v>
      </c>
    </row>
    <row r="46" spans="2:4" ht="21" customHeight="1">
      <c r="B46" s="98" t="s">
        <v>60</v>
      </c>
      <c r="C46" s="58">
        <v>-64143</v>
      </c>
      <c r="D46" s="94">
        <v>-73834</v>
      </c>
    </row>
    <row r="47" spans="2:4" ht="21" customHeight="1">
      <c r="B47" s="98" t="s">
        <v>57</v>
      </c>
      <c r="C47" s="58">
        <v>-3975</v>
      </c>
      <c r="D47" s="94">
        <v>-91067</v>
      </c>
    </row>
    <row r="48" spans="2:4" ht="21" customHeight="1">
      <c r="B48" s="98" t="s">
        <v>78</v>
      </c>
      <c r="C48" s="60">
        <v>134489</v>
      </c>
      <c r="D48" s="96">
        <v>129099</v>
      </c>
    </row>
    <row r="49" spans="1:5" ht="21" customHeight="1">
      <c r="B49" s="98"/>
      <c r="C49" s="60">
        <v>1937823</v>
      </c>
      <c r="D49" s="96">
        <v>467642</v>
      </c>
    </row>
    <row r="50" spans="1:5" ht="21" customHeight="1">
      <c r="B50" s="133" t="s">
        <v>106</v>
      </c>
      <c r="C50" s="61">
        <v>809142</v>
      </c>
      <c r="D50" s="95">
        <v>4832057</v>
      </c>
    </row>
    <row r="51" spans="1:5" s="14" customFormat="1" ht="21" customHeight="1">
      <c r="A51"/>
      <c r="B51" s="98" t="s">
        <v>107</v>
      </c>
      <c r="C51" s="58">
        <v>-163300</v>
      </c>
      <c r="D51" s="94">
        <v>-194081</v>
      </c>
    </row>
    <row r="52" spans="1:5" s="14" customFormat="1" ht="21" customHeight="1">
      <c r="A52"/>
      <c r="B52" s="98" t="s">
        <v>108</v>
      </c>
      <c r="C52" s="58">
        <v>-1758</v>
      </c>
      <c r="D52" s="94">
        <v>-3076</v>
      </c>
    </row>
    <row r="53" spans="1:5" s="14" customFormat="1" ht="21" customHeight="1">
      <c r="A53"/>
      <c r="B53" s="98" t="s">
        <v>217</v>
      </c>
      <c r="C53" s="60" t="s">
        <v>226</v>
      </c>
      <c r="D53" s="96">
        <v>-37999</v>
      </c>
      <c r="E53" s="48"/>
    </row>
    <row r="54" spans="1:5" s="14" customFormat="1" ht="21" customHeight="1">
      <c r="A54"/>
      <c r="B54" s="133" t="s">
        <v>109</v>
      </c>
      <c r="C54" s="61">
        <v>644084</v>
      </c>
      <c r="D54" s="95">
        <v>4596901</v>
      </c>
      <c r="E54" s="49"/>
    </row>
    <row r="55" spans="1:5" s="14" customFormat="1" ht="21" customHeight="1">
      <c r="A55"/>
      <c r="B55" s="98"/>
      <c r="C55" s="58"/>
      <c r="D55" s="94"/>
      <c r="E55" s="49"/>
    </row>
    <row r="56" spans="1:5" s="14" customFormat="1" ht="21" customHeight="1">
      <c r="A56"/>
      <c r="B56" s="133" t="s">
        <v>111</v>
      </c>
      <c r="C56" s="58"/>
      <c r="D56" s="94"/>
      <c r="E56" s="49"/>
    </row>
    <row r="57" spans="1:5" s="14" customFormat="1" ht="21" customHeight="1">
      <c r="A57"/>
      <c r="B57" s="98" t="s">
        <v>112</v>
      </c>
      <c r="C57" s="58">
        <v>1379856</v>
      </c>
      <c r="D57" s="94">
        <v>-2341699</v>
      </c>
      <c r="E57" s="50"/>
    </row>
    <row r="58" spans="1:5" s="14" customFormat="1" ht="21" customHeight="1">
      <c r="A58"/>
      <c r="B58" s="98" t="s">
        <v>113</v>
      </c>
      <c r="C58" s="58">
        <v>-23566</v>
      </c>
      <c r="D58" s="94">
        <v>-28022</v>
      </c>
      <c r="E58" s="48"/>
    </row>
    <row r="59" spans="1:5" s="14" customFormat="1" ht="21" customHeight="1">
      <c r="A59"/>
      <c r="B59" s="98" t="s">
        <v>114</v>
      </c>
      <c r="C59" s="60">
        <v>-1178237</v>
      </c>
      <c r="D59" s="96">
        <v>-918918</v>
      </c>
      <c r="E59" s="48"/>
    </row>
    <row r="60" spans="1:5" s="14" customFormat="1" ht="21" customHeight="1">
      <c r="A60"/>
      <c r="B60" s="133" t="s">
        <v>218</v>
      </c>
      <c r="C60" s="61">
        <v>178053</v>
      </c>
      <c r="D60" s="95">
        <v>-3288639</v>
      </c>
      <c r="E60" s="51"/>
    </row>
    <row r="61" spans="1:5" s="14" customFormat="1" ht="21" customHeight="1">
      <c r="A61"/>
      <c r="B61" s="98"/>
      <c r="C61" s="58"/>
      <c r="D61" s="94"/>
      <c r="E61" s="49"/>
    </row>
    <row r="62" spans="1:5" s="14" customFormat="1" ht="21" customHeight="1">
      <c r="A62"/>
      <c r="B62" s="133" t="s">
        <v>115</v>
      </c>
      <c r="C62" s="58"/>
      <c r="D62" s="94"/>
      <c r="E62" s="50"/>
    </row>
    <row r="63" spans="1:5" s="14" customFormat="1" ht="21" customHeight="1">
      <c r="A63"/>
      <c r="B63" s="98" t="s">
        <v>116</v>
      </c>
      <c r="C63" s="58">
        <v>-41525</v>
      </c>
      <c r="D63" s="94">
        <v>-47915</v>
      </c>
      <c r="E63" s="48"/>
    </row>
    <row r="64" spans="1:5" s="14" customFormat="1" ht="21" customHeight="1">
      <c r="A64"/>
      <c r="B64" s="98" t="s">
        <v>117</v>
      </c>
      <c r="C64" s="58">
        <v>-992786</v>
      </c>
      <c r="D64" s="94">
        <v>-675051</v>
      </c>
      <c r="E64" s="52"/>
    </row>
    <row r="65" spans="1:5" s="14" customFormat="1" ht="21" customHeight="1">
      <c r="A65"/>
      <c r="B65" s="98" t="s">
        <v>219</v>
      </c>
      <c r="C65" s="60">
        <v>-242744</v>
      </c>
      <c r="D65" s="96" t="s">
        <v>242</v>
      </c>
      <c r="E65" s="49"/>
    </row>
    <row r="66" spans="1:5" s="14" customFormat="1" ht="23.25" customHeight="1">
      <c r="A66"/>
      <c r="B66" s="133" t="s">
        <v>118</v>
      </c>
      <c r="C66" s="61">
        <v>-1277055</v>
      </c>
      <c r="D66" s="95">
        <v>-722966</v>
      </c>
      <c r="E66" s="50"/>
    </row>
    <row r="67" spans="1:5" ht="23.25" customHeight="1">
      <c r="B67" s="98"/>
      <c r="C67" s="58"/>
      <c r="D67" s="94"/>
    </row>
    <row r="68" spans="1:5" ht="23.25" customHeight="1">
      <c r="B68" s="133" t="s">
        <v>119</v>
      </c>
      <c r="C68" s="61">
        <v>-454918</v>
      </c>
      <c r="D68" s="95">
        <v>585296</v>
      </c>
    </row>
    <row r="69" spans="1:5" ht="23.25" customHeight="1">
      <c r="B69" s="98" t="s">
        <v>120</v>
      </c>
      <c r="C69" s="58">
        <v>659045</v>
      </c>
      <c r="D69" s="94">
        <v>234346</v>
      </c>
    </row>
    <row r="70" spans="1:5" ht="23.25" customHeight="1" thickBot="1">
      <c r="B70" s="133" t="s">
        <v>121</v>
      </c>
      <c r="C70" s="135">
        <v>204127</v>
      </c>
      <c r="D70" s="97">
        <v>819642</v>
      </c>
    </row>
    <row r="71" spans="1:5" ht="15.75" thickTop="1"/>
    <row r="72" spans="1:5"/>
  </sheetData>
  <mergeCells count="2">
    <mergeCell ref="B7:D7"/>
    <mergeCell ref="C9:D9"/>
  </mergeCells>
  <conditionalFormatting sqref="C29:C66 B12:D52">
    <cfRule type="expression" dxfId="12" priority="13">
      <formula>MOD(ROW(),2)=0</formula>
    </cfRule>
  </conditionalFormatting>
  <conditionalFormatting sqref="B53:D66">
    <cfRule type="expression" dxfId="11" priority="12">
      <formula>MOD(ROW(),2)=0</formula>
    </cfRule>
  </conditionalFormatting>
  <conditionalFormatting sqref="B11:D66">
    <cfRule type="expression" dxfId="10" priority="11">
      <formula>MOD(ROW(),2)=0</formula>
    </cfRule>
  </conditionalFormatting>
  <conditionalFormatting sqref="B67:B68">
    <cfRule type="expression" dxfId="9" priority="10">
      <formula>MOD(ROW(),2)=0</formula>
    </cfRule>
  </conditionalFormatting>
  <conditionalFormatting sqref="B67:B68">
    <cfRule type="expression" dxfId="8" priority="9">
      <formula>MOD(ROW(),2)=0</formula>
    </cfRule>
  </conditionalFormatting>
  <conditionalFormatting sqref="C67:C68">
    <cfRule type="expression" dxfId="7" priority="8">
      <formula>MOD(ROW(),2)=0</formula>
    </cfRule>
  </conditionalFormatting>
  <conditionalFormatting sqref="C67:D68">
    <cfRule type="expression" dxfId="6" priority="7">
      <formula>MOD(ROW(),2)=0</formula>
    </cfRule>
  </conditionalFormatting>
  <conditionalFormatting sqref="C67:D68">
    <cfRule type="expression" dxfId="5" priority="6">
      <formula>MOD(ROW(),2)=0</formula>
    </cfRule>
  </conditionalFormatting>
  <conditionalFormatting sqref="B69:B70">
    <cfRule type="expression" dxfId="4" priority="5">
      <formula>MOD(ROW(),2)=0</formula>
    </cfRule>
  </conditionalFormatting>
  <conditionalFormatting sqref="B69:B70">
    <cfRule type="expression" dxfId="3" priority="4">
      <formula>MOD(ROW(),2)=0</formula>
    </cfRule>
  </conditionalFormatting>
  <conditionalFormatting sqref="C69:C70">
    <cfRule type="expression" dxfId="2" priority="3">
      <formula>MOD(ROW(),2)=0</formula>
    </cfRule>
  </conditionalFormatting>
  <conditionalFormatting sqref="C69:D70">
    <cfRule type="expression" dxfId="1" priority="2">
      <formula>MOD(ROW(),2)=0</formula>
    </cfRule>
  </conditionalFormatting>
  <conditionalFormatting sqref="C69:D7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T62"/>
  <sheetViews>
    <sheetView showGridLines="0" showRowColHeaders="0" zoomScale="80" zoomScaleNormal="80" workbookViewId="0">
      <selection activeCell="F15" sqref="F15"/>
    </sheetView>
  </sheetViews>
  <sheetFormatPr defaultColWidth="0" defaultRowHeight="15.75" zeroHeight="1"/>
  <cols>
    <col min="1" max="1" width="8.140625" style="20" customWidth="1"/>
    <col min="2" max="2" width="7.42578125" style="20" customWidth="1"/>
    <col min="3" max="3" width="30" style="20" customWidth="1"/>
    <col min="4" max="4" width="12.28515625" style="20" customWidth="1"/>
    <col min="5" max="5" width="5.140625" style="20" customWidth="1"/>
    <col min="6" max="6" width="30" style="20" customWidth="1"/>
    <col min="7" max="7" width="14.140625" style="20" bestFit="1" customWidth="1"/>
    <col min="8" max="8" width="12.85546875" style="20" customWidth="1"/>
    <col min="9" max="9" width="6.28515625" style="20" customWidth="1"/>
    <col min="10" max="10" width="13.85546875" style="20" hidden="1" customWidth="1"/>
    <col min="11" max="11" width="18.5703125" style="20" hidden="1" customWidth="1"/>
    <col min="12" max="12" width="14.85546875" style="21" hidden="1" customWidth="1"/>
    <col min="13" max="13" width="30.42578125" style="21" hidden="1" customWidth="1"/>
    <col min="14" max="14" width="8.85546875" style="21" hidden="1" customWidth="1"/>
    <col min="15" max="15" width="9.140625" style="21" hidden="1" customWidth="1"/>
    <col min="16" max="16" width="25.5703125" style="21" hidden="1" customWidth="1"/>
    <col min="17" max="17" width="8.85546875" style="21" hidden="1" customWidth="1"/>
    <col min="18" max="18" width="9.140625" style="21" hidden="1" customWidth="1"/>
    <col min="19" max="19" width="22.28515625" style="21" hidden="1" customWidth="1"/>
    <col min="20" max="20" width="12.140625" style="21" hidden="1" customWidth="1"/>
    <col min="21" max="16384" width="9.140625" style="21" hidden="1"/>
  </cols>
  <sheetData>
    <row r="1" spans="3:20"/>
    <row r="2" spans="3:20"/>
    <row r="3" spans="3:20"/>
    <row r="4" spans="3:20"/>
    <row r="5" spans="3:20">
      <c r="C5" s="182"/>
      <c r="D5" s="183"/>
      <c r="E5" s="183"/>
      <c r="F5" s="183"/>
      <c r="G5" s="183"/>
      <c r="H5" s="183"/>
    </row>
    <row r="6" spans="3:20">
      <c r="C6" s="183"/>
      <c r="D6" s="183"/>
      <c r="E6" s="183"/>
      <c r="F6" s="183"/>
      <c r="G6" s="183"/>
      <c r="H6" s="183"/>
    </row>
    <row r="7" spans="3:20">
      <c r="C7" s="183"/>
      <c r="D7" s="183"/>
      <c r="E7" s="183"/>
      <c r="F7" s="183"/>
      <c r="G7" s="183"/>
      <c r="H7" s="183"/>
    </row>
    <row r="8" spans="3:20"/>
    <row r="9" spans="3:20">
      <c r="C9" s="184" t="s">
        <v>143</v>
      </c>
      <c r="D9" s="184"/>
      <c r="E9" s="67"/>
      <c r="F9" s="184" t="s">
        <v>144</v>
      </c>
      <c r="G9" s="184"/>
    </row>
    <row r="10" spans="3:20">
      <c r="C10" s="184" t="s">
        <v>244</v>
      </c>
      <c r="D10" s="184"/>
      <c r="E10" s="67"/>
      <c r="F10" s="184" t="s">
        <v>244</v>
      </c>
      <c r="G10" s="184"/>
    </row>
    <row r="11" spans="3:20">
      <c r="C11" s="70" t="s">
        <v>6</v>
      </c>
      <c r="D11" s="161">
        <v>25608.659862881999</v>
      </c>
      <c r="E11" s="69"/>
      <c r="F11" s="70" t="s">
        <v>157</v>
      </c>
      <c r="G11" s="71">
        <v>19696.841</v>
      </c>
    </row>
    <row r="12" spans="3:20">
      <c r="C12" s="79" t="s">
        <v>8</v>
      </c>
      <c r="D12" s="162">
        <v>4174.4827543359997</v>
      </c>
      <c r="E12" s="69"/>
      <c r="F12" s="79"/>
      <c r="G12" s="80"/>
    </row>
    <row r="13" spans="3:20">
      <c r="C13" s="79" t="s">
        <v>158</v>
      </c>
      <c r="D13" s="162">
        <v>13580.773371524001</v>
      </c>
      <c r="E13" s="69"/>
      <c r="F13" s="79"/>
      <c r="G13" s="80"/>
    </row>
    <row r="14" spans="3:20">
      <c r="C14" s="79" t="s">
        <v>159</v>
      </c>
      <c r="D14" s="162">
        <v>438.20561900000001</v>
      </c>
      <c r="E14" s="69"/>
      <c r="F14" s="79"/>
      <c r="G14" s="80"/>
      <c r="M14" s="22" t="s">
        <v>2</v>
      </c>
      <c r="N14" s="23"/>
      <c r="O14" s="23"/>
      <c r="P14" s="23"/>
      <c r="Q14" s="23"/>
    </row>
    <row r="15" spans="3:20">
      <c r="C15" s="79" t="s">
        <v>160</v>
      </c>
      <c r="D15" s="162">
        <v>1019.718121999</v>
      </c>
      <c r="E15" s="69"/>
      <c r="F15" s="79"/>
      <c r="G15" s="80"/>
      <c r="M15" s="23"/>
      <c r="N15" s="23"/>
      <c r="O15" s="23"/>
      <c r="P15" s="23"/>
      <c r="Q15" s="23"/>
    </row>
    <row r="16" spans="3:20">
      <c r="C16" s="79" t="s">
        <v>145</v>
      </c>
      <c r="D16" s="162">
        <v>794.76415199999997</v>
      </c>
      <c r="E16" s="69"/>
      <c r="F16" s="79"/>
      <c r="G16" s="80"/>
      <c r="M16" s="24" t="s">
        <v>3</v>
      </c>
      <c r="N16" s="25">
        <f>N18+N32+N34</f>
        <v>11465.986835026002</v>
      </c>
      <c r="O16" s="26"/>
      <c r="P16" s="27" t="s">
        <v>4</v>
      </c>
      <c r="Q16" s="28">
        <f>SUM(Q18:Q24)</f>
        <v>11465.986835025999</v>
      </c>
      <c r="S16" s="27" t="s">
        <v>5</v>
      </c>
      <c r="T16" s="28">
        <f>+SUM(T18:T26)</f>
        <v>6254.0332640000006</v>
      </c>
    </row>
    <row r="17" spans="3:20">
      <c r="C17" s="79" t="s">
        <v>146</v>
      </c>
      <c r="D17" s="162">
        <v>5600.7158440229978</v>
      </c>
      <c r="E17" s="69"/>
      <c r="F17" s="81"/>
      <c r="G17" s="82"/>
      <c r="M17" s="23"/>
      <c r="N17" s="23"/>
      <c r="O17" s="23"/>
      <c r="P17" s="23"/>
      <c r="Q17" s="23"/>
    </row>
    <row r="18" spans="3:20">
      <c r="C18" s="73"/>
      <c r="D18" s="74"/>
      <c r="E18" s="69"/>
      <c r="F18" s="73"/>
      <c r="G18" s="72"/>
      <c r="M18" s="29" t="s">
        <v>6</v>
      </c>
      <c r="N18" s="30">
        <f>SUM(N20:N30)</f>
        <v>8317.2810521920019</v>
      </c>
      <c r="O18" s="23"/>
      <c r="P18" s="31" t="s">
        <v>5</v>
      </c>
      <c r="Q18" s="32">
        <f>[2]Infograma!$F$44</f>
        <v>6254.0332640000006</v>
      </c>
      <c r="S18" s="31" t="s">
        <v>7</v>
      </c>
      <c r="T18" s="32">
        <f>[3]Informe_Mercado!$D$27/1000</f>
        <v>2784.9998968319628</v>
      </c>
    </row>
    <row r="19" spans="3:20">
      <c r="C19" s="73"/>
      <c r="D19" s="74"/>
      <c r="E19" s="69"/>
      <c r="F19" s="70" t="s">
        <v>221</v>
      </c>
      <c r="G19" s="71">
        <v>4703.6810049529995</v>
      </c>
      <c r="M19" s="23"/>
      <c r="N19" s="23"/>
      <c r="O19" s="23"/>
      <c r="P19" s="31"/>
      <c r="Q19" s="32"/>
      <c r="S19" s="31"/>
      <c r="T19" s="31"/>
    </row>
    <row r="20" spans="3:20">
      <c r="C20" s="70" t="s">
        <v>148</v>
      </c>
      <c r="D20" s="74"/>
      <c r="E20" s="69"/>
      <c r="F20" s="70" t="s">
        <v>147</v>
      </c>
      <c r="G20" s="71">
        <v>355.40911071699998</v>
      </c>
      <c r="M20" s="33" t="s">
        <v>8</v>
      </c>
      <c r="N20" s="34">
        <f>[2]Infograma!$C$46</f>
        <v>1445.1022113669999</v>
      </c>
      <c r="O20" s="23"/>
      <c r="P20" s="35" t="s">
        <v>9</v>
      </c>
      <c r="Q20" s="32">
        <f>[2]Infograma!$F$46</f>
        <v>1487.4072069179997</v>
      </c>
      <c r="S20" s="31" t="s">
        <v>10</v>
      </c>
      <c r="T20" s="32">
        <f>[3]Informe_Mercado!$D$28/1000</f>
        <v>472.44025788335091</v>
      </c>
    </row>
    <row r="21" spans="3:20">
      <c r="C21" s="70" t="s">
        <v>161</v>
      </c>
      <c r="D21" s="161">
        <v>1381.9459999999999</v>
      </c>
      <c r="E21" s="69"/>
      <c r="F21" s="75"/>
      <c r="G21" s="72"/>
      <c r="M21" s="33"/>
      <c r="N21" s="33"/>
      <c r="O21" s="23"/>
      <c r="P21" s="31"/>
      <c r="Q21" s="32"/>
      <c r="S21" s="31"/>
      <c r="T21" s="31"/>
    </row>
    <row r="22" spans="3:20" s="20" customFormat="1">
      <c r="C22" s="73"/>
      <c r="D22" s="74"/>
      <c r="E22" s="69"/>
      <c r="F22" s="70" t="s">
        <v>15</v>
      </c>
      <c r="G22" s="71">
        <v>10921.910423791998</v>
      </c>
      <c r="M22" s="33" t="s">
        <v>11</v>
      </c>
      <c r="N22" s="34">
        <f>[2]Infograma!$C$48</f>
        <v>4288.7150071690012</v>
      </c>
      <c r="O22" s="23"/>
      <c r="P22" s="35" t="s">
        <v>12</v>
      </c>
      <c r="Q22" s="32">
        <f>[2]Infograma!$F$48</f>
        <v>131.02769953699922</v>
      </c>
      <c r="S22" s="31" t="s">
        <v>13</v>
      </c>
      <c r="T22" s="32">
        <f>[3]Informe_Mercado!$D$29/1000</f>
        <v>1323.6467173200888</v>
      </c>
    </row>
    <row r="23" spans="3:20" s="20" customFormat="1">
      <c r="C23" s="73"/>
      <c r="D23" s="74"/>
      <c r="E23" s="69"/>
      <c r="F23" s="68"/>
      <c r="G23" s="72"/>
      <c r="M23" s="33"/>
      <c r="N23" s="33"/>
      <c r="O23" s="23"/>
      <c r="P23" s="35"/>
      <c r="Q23" s="32"/>
      <c r="S23" s="31"/>
      <c r="T23" s="32"/>
    </row>
    <row r="24" spans="3:20" s="20" customFormat="1">
      <c r="C24" s="70" t="s">
        <v>149</v>
      </c>
      <c r="D24" s="161">
        <v>8687.2369566199995</v>
      </c>
      <c r="E24" s="69"/>
      <c r="F24" s="68"/>
      <c r="G24" s="72"/>
      <c r="M24" s="33" t="s">
        <v>14</v>
      </c>
      <c r="N24" s="34">
        <f>[2]Infograma!$C$50</f>
        <v>339.73959364799998</v>
      </c>
      <c r="O24" s="23"/>
      <c r="P24" s="35" t="s">
        <v>15</v>
      </c>
      <c r="Q24" s="32">
        <f>[2]Infograma!$F$50</f>
        <v>3593.5186645709991</v>
      </c>
      <c r="S24" s="31" t="s">
        <v>16</v>
      </c>
      <c r="T24" s="32">
        <f>[3]Informe_Mercado!$D$30/1000</f>
        <v>771.56557322995241</v>
      </c>
    </row>
    <row r="25" spans="3:20" s="20" customFormat="1" ht="16.5" thickBot="1">
      <c r="C25" s="76"/>
      <c r="D25" s="77"/>
      <c r="E25" s="69"/>
      <c r="F25" s="76"/>
      <c r="G25" s="78"/>
      <c r="M25" s="33"/>
      <c r="N25" s="33"/>
      <c r="O25" s="23"/>
      <c r="P25" s="23"/>
      <c r="Q25" s="23"/>
      <c r="S25" s="31"/>
      <c r="T25" s="32"/>
    </row>
    <row r="26" spans="3:20" s="20" customFormat="1" ht="16.5" thickTop="1">
      <c r="C26" s="66"/>
      <c r="D26" s="66"/>
      <c r="E26" s="66"/>
      <c r="F26" s="66"/>
      <c r="G26" s="66"/>
      <c r="M26" s="33" t="s">
        <v>17</v>
      </c>
      <c r="N26" s="34">
        <f>[2]Infograma!$C$52</f>
        <v>271.23089400000003</v>
      </c>
      <c r="O26" s="23"/>
      <c r="P26" s="23"/>
      <c r="Q26" s="23"/>
      <c r="S26" s="31" t="s">
        <v>18</v>
      </c>
      <c r="T26" s="32">
        <f>+Q18-SUM(T18:T24)</f>
        <v>901.38081873464489</v>
      </c>
    </row>
    <row r="27" spans="3:20" s="20" customFormat="1">
      <c r="C27" s="66"/>
      <c r="D27" s="66"/>
      <c r="E27" s="66"/>
      <c r="F27" s="66"/>
      <c r="G27" s="66"/>
      <c r="M27" s="33"/>
      <c r="N27" s="33"/>
      <c r="O27" s="23"/>
      <c r="P27" s="23"/>
      <c r="Q27" s="23"/>
    </row>
    <row r="28" spans="3:20" s="20" customFormat="1">
      <c r="C28" s="185" t="s">
        <v>150</v>
      </c>
      <c r="D28" s="185"/>
      <c r="E28" s="185"/>
      <c r="F28" s="185"/>
      <c r="G28" s="185"/>
      <c r="M28" s="33" t="s">
        <v>19</v>
      </c>
      <c r="N28" s="34">
        <f>[2]Infograma!$C$54</f>
        <v>1833.2179720080001</v>
      </c>
      <c r="O28" s="23"/>
      <c r="P28" s="23"/>
      <c r="Q28" s="23"/>
    </row>
    <row r="29" spans="3:20" s="20" customFormat="1">
      <c r="C29" s="185" t="s">
        <v>151</v>
      </c>
      <c r="D29" s="185"/>
      <c r="E29" s="185"/>
      <c r="F29" s="185"/>
      <c r="G29" s="185"/>
      <c r="M29" s="33"/>
      <c r="N29" s="33"/>
      <c r="O29" s="23"/>
      <c r="P29" s="23"/>
      <c r="Q29" s="23"/>
    </row>
    <row r="30" spans="3:20" s="20" customFormat="1">
      <c r="C30" s="185" t="s">
        <v>152</v>
      </c>
      <c r="D30" s="185"/>
      <c r="E30" s="185"/>
      <c r="F30" s="185"/>
      <c r="G30" s="185"/>
      <c r="M30" s="33" t="s">
        <v>20</v>
      </c>
      <c r="N30" s="34">
        <f>[2]Infograma!$C$56</f>
        <v>139.275374</v>
      </c>
      <c r="O30" s="23"/>
      <c r="P30" s="23"/>
      <c r="Q30" s="23"/>
    </row>
    <row r="31" spans="3:20" s="20" customFormat="1">
      <c r="C31" s="185" t="s">
        <v>153</v>
      </c>
      <c r="D31" s="185"/>
      <c r="E31" s="185"/>
      <c r="F31" s="185"/>
      <c r="G31" s="185"/>
      <c r="M31" s="23"/>
      <c r="N31" s="23"/>
      <c r="O31" s="23"/>
      <c r="P31" s="23"/>
      <c r="Q31" s="23"/>
    </row>
    <row r="32" spans="3:20" s="20" customFormat="1">
      <c r="C32" s="185" t="s">
        <v>154</v>
      </c>
      <c r="D32" s="185"/>
      <c r="E32" s="185"/>
      <c r="F32" s="185"/>
      <c r="G32" s="185"/>
      <c r="M32" s="29" t="s">
        <v>21</v>
      </c>
      <c r="N32" s="30">
        <f>[2]Infograma!$C$58</f>
        <v>188.159479</v>
      </c>
      <c r="O32" s="23"/>
      <c r="P32" s="23"/>
      <c r="Q32" s="23"/>
    </row>
    <row r="33" spans="3:18" s="20" customFormat="1">
      <c r="C33" s="185" t="s">
        <v>155</v>
      </c>
      <c r="D33" s="185"/>
      <c r="E33" s="185"/>
      <c r="F33" s="185"/>
      <c r="G33" s="185"/>
      <c r="M33" s="23"/>
      <c r="N33" s="23"/>
      <c r="O33" s="23"/>
      <c r="P33" s="23"/>
      <c r="Q33" s="23"/>
    </row>
    <row r="34" spans="3:18" s="20" customFormat="1">
      <c r="C34" s="185" t="s">
        <v>156</v>
      </c>
      <c r="D34" s="185"/>
      <c r="E34" s="185"/>
      <c r="F34" s="185"/>
      <c r="G34" s="185"/>
      <c r="M34" s="29" t="s">
        <v>22</v>
      </c>
      <c r="N34" s="30">
        <f>[2]Infograma!$C$60</f>
        <v>2960.5463038340004</v>
      </c>
      <c r="O34" s="23"/>
      <c r="P34" s="23"/>
      <c r="Q34" s="23"/>
    </row>
    <row r="35" spans="3:18" s="20" customFormat="1">
      <c r="M35" s="23"/>
      <c r="N35" s="23"/>
      <c r="O35" s="23"/>
      <c r="P35" s="23"/>
      <c r="Q35" s="23"/>
    </row>
    <row r="36" spans="3:18" s="20" customFormat="1" hidden="1">
      <c r="M36" s="23"/>
      <c r="N36" s="23"/>
      <c r="O36" s="23"/>
      <c r="P36" s="23"/>
      <c r="Q36" s="23"/>
    </row>
    <row r="37" spans="3:18" s="20" customFormat="1" hidden="1">
      <c r="M37" s="22"/>
      <c r="N37" s="23"/>
      <c r="O37" s="23"/>
      <c r="P37" s="23"/>
      <c r="Q37" s="23"/>
    </row>
    <row r="38" spans="3:18" hidden="1">
      <c r="J38" s="36"/>
      <c r="M38" s="23"/>
      <c r="N38" s="23"/>
      <c r="O38" s="23"/>
      <c r="P38" s="23"/>
      <c r="Q38" s="23"/>
    </row>
    <row r="39" spans="3:18" hidden="1">
      <c r="J39" s="36"/>
      <c r="M39" s="22"/>
      <c r="N39" s="22"/>
      <c r="O39" s="22"/>
      <c r="P39" s="22"/>
      <c r="Q39" s="22"/>
      <c r="R39" s="22"/>
    </row>
    <row r="40" spans="3:18" hidden="1">
      <c r="J40" s="36"/>
      <c r="K40" s="37"/>
      <c r="M40" s="22"/>
      <c r="N40" s="22"/>
      <c r="O40" s="22"/>
      <c r="P40" s="22"/>
      <c r="Q40" s="22"/>
      <c r="R40" s="22"/>
    </row>
    <row r="41" spans="3:18" hidden="1">
      <c r="J41" s="36"/>
      <c r="M41" s="22"/>
      <c r="N41" s="22"/>
      <c r="O41" s="22"/>
      <c r="P41" s="22"/>
      <c r="Q41" s="22"/>
      <c r="R41" s="22"/>
    </row>
    <row r="42" spans="3:18" hidden="1">
      <c r="J42" s="36"/>
      <c r="M42" s="22"/>
      <c r="N42" s="22"/>
      <c r="O42" s="22"/>
      <c r="P42" s="22"/>
      <c r="Q42" s="22"/>
      <c r="R42" s="22"/>
    </row>
    <row r="43" spans="3:18" hidden="1">
      <c r="J43" s="36"/>
      <c r="K43" s="37"/>
      <c r="M43" s="22"/>
      <c r="N43" s="22"/>
      <c r="O43" s="22"/>
      <c r="P43" s="22"/>
      <c r="Q43" s="22"/>
      <c r="R43" s="22"/>
    </row>
    <row r="44" spans="3:18" hidden="1">
      <c r="K44" s="37"/>
      <c r="M44" s="22"/>
      <c r="N44" s="22"/>
      <c r="O44" s="22"/>
      <c r="P44" s="22"/>
      <c r="Q44" s="22"/>
      <c r="R44" s="22"/>
    </row>
    <row r="45" spans="3:18" hidden="1">
      <c r="J45" s="37"/>
      <c r="K45" s="37"/>
      <c r="M45" s="22"/>
      <c r="N45" s="22"/>
      <c r="O45" s="22"/>
      <c r="P45" s="22"/>
      <c r="Q45" s="22"/>
      <c r="R45" s="22"/>
    </row>
    <row r="46" spans="3:18" hidden="1">
      <c r="J46" s="37"/>
      <c r="M46" s="22"/>
      <c r="N46" s="22"/>
      <c r="O46" s="22"/>
      <c r="P46" s="22"/>
      <c r="Q46" s="22"/>
      <c r="R46" s="22"/>
    </row>
    <row r="47" spans="3:18" s="20" customFormat="1" hidden="1">
      <c r="J47" s="37"/>
      <c r="M47" s="22"/>
      <c r="N47" s="22"/>
      <c r="O47" s="22"/>
      <c r="P47" s="22"/>
      <c r="Q47" s="22"/>
      <c r="R47" s="22"/>
    </row>
    <row r="48" spans="3:18" s="20" customFormat="1" hidden="1">
      <c r="K48" s="37"/>
      <c r="M48" s="22"/>
      <c r="N48" s="22"/>
      <c r="O48" s="22"/>
      <c r="P48" s="22"/>
      <c r="Q48" s="22"/>
      <c r="R48" s="22"/>
    </row>
    <row r="49" spans="1:18" s="20" customFormat="1" hidden="1">
      <c r="K49" s="36"/>
      <c r="M49" s="22"/>
      <c r="N49" s="22"/>
      <c r="O49" s="22"/>
      <c r="P49" s="22"/>
      <c r="Q49" s="22"/>
      <c r="R49" s="22"/>
    </row>
    <row r="50" spans="1:18" s="20" customFormat="1" hidden="1">
      <c r="M50" s="22"/>
      <c r="N50" s="22"/>
      <c r="O50" s="22"/>
      <c r="P50" s="22"/>
      <c r="Q50" s="22"/>
      <c r="R50" s="22"/>
    </row>
    <row r="51" spans="1:18" s="20" customFormat="1" hidden="1">
      <c r="J51" s="37"/>
      <c r="M51" s="22"/>
      <c r="N51" s="22"/>
      <c r="O51" s="22"/>
      <c r="P51" s="22"/>
      <c r="Q51" s="22"/>
      <c r="R51" s="22"/>
    </row>
    <row r="52" spans="1:18" hidden="1">
      <c r="M52" s="22"/>
      <c r="N52" s="22"/>
      <c r="O52" s="22"/>
      <c r="P52" s="22"/>
      <c r="Q52" s="22"/>
      <c r="R52" s="22"/>
    </row>
    <row r="53" spans="1:18" hidden="1">
      <c r="M53" s="22"/>
      <c r="N53" s="22"/>
      <c r="O53" s="22"/>
      <c r="P53" s="22"/>
      <c r="Q53" s="22"/>
      <c r="R53" s="22"/>
    </row>
    <row r="54" spans="1:18" hidden="1">
      <c r="M54" s="22"/>
      <c r="N54" s="22"/>
      <c r="O54" s="22"/>
      <c r="P54" s="22"/>
      <c r="Q54" s="22"/>
      <c r="R54" s="22"/>
    </row>
    <row r="55" spans="1:18" hidden="1">
      <c r="G55" s="21"/>
      <c r="H55" s="21"/>
      <c r="I55" s="21"/>
      <c r="J55" s="21"/>
      <c r="K55" s="21"/>
      <c r="M55" s="22"/>
      <c r="N55" s="22"/>
      <c r="O55" s="22"/>
      <c r="P55" s="22"/>
      <c r="Q55" s="22"/>
      <c r="R55" s="22"/>
    </row>
    <row r="56" spans="1:18" hidden="1">
      <c r="J56" s="36"/>
    </row>
    <row r="58" spans="1:18" hidden="1">
      <c r="A58" s="21"/>
      <c r="B58" s="21"/>
      <c r="C58" s="21"/>
      <c r="D58" s="21"/>
      <c r="E58" s="21"/>
      <c r="F58" s="21"/>
    </row>
    <row r="62" spans="1:18" hidden="1">
      <c r="C62" s="36"/>
      <c r="D62" s="36"/>
    </row>
  </sheetData>
  <dataConsolidate/>
  <mergeCells count="12">
    <mergeCell ref="C33:G33"/>
    <mergeCell ref="C34:G34"/>
    <mergeCell ref="C28:G28"/>
    <mergeCell ref="C29:G29"/>
    <mergeCell ref="C30:G30"/>
    <mergeCell ref="C31:G31"/>
    <mergeCell ref="C32:G32"/>
    <mergeCell ref="C5:H7"/>
    <mergeCell ref="C9:D9"/>
    <mergeCell ref="F9:G9"/>
    <mergeCell ref="C10:D10"/>
    <mergeCell ref="F10:G10"/>
  </mergeCells>
  <conditionalFormatting sqref="C12:D17 F12:G16">
    <cfRule type="expression" dxfId="69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showGridLines="0" showRowColHeaders="0" zoomScale="80" zoomScaleNormal="80" workbookViewId="0">
      <selection activeCell="B8" sqref="B8"/>
    </sheetView>
  </sheetViews>
  <sheetFormatPr defaultColWidth="0" defaultRowHeight="15" customHeight="1" zeroHeight="1"/>
  <cols>
    <col min="1" max="1" width="13.85546875" customWidth="1"/>
    <col min="2" max="2" width="35.85546875" customWidth="1"/>
    <col min="3" max="10" width="15.42578125" customWidth="1"/>
    <col min="11" max="16384" width="8.7109375" hidden="1"/>
  </cols>
  <sheetData>
    <row r="1" spans="1:10" ht="15" customHeight="1">
      <c r="B1" s="186"/>
      <c r="C1" s="186"/>
      <c r="D1" s="186"/>
      <c r="E1" s="186"/>
      <c r="F1" s="186"/>
    </row>
    <row r="2" spans="1:10" ht="15" customHeight="1">
      <c r="B2" s="186"/>
      <c r="C2" s="186"/>
      <c r="D2" s="186"/>
      <c r="E2" s="186"/>
      <c r="F2" s="186"/>
    </row>
    <row r="3" spans="1:10" ht="15" customHeight="1">
      <c r="B3" s="186"/>
      <c r="C3" s="186"/>
      <c r="D3" s="186"/>
      <c r="E3" s="186"/>
      <c r="F3" s="186"/>
    </row>
    <row r="4" spans="1:10" ht="15" customHeight="1">
      <c r="B4" s="186"/>
      <c r="C4" s="186"/>
      <c r="D4" s="186"/>
      <c r="E4" s="186"/>
      <c r="F4" s="186"/>
    </row>
    <row r="5" spans="1:10" ht="15" customHeight="1">
      <c r="B5" s="186"/>
      <c r="C5" s="186"/>
      <c r="D5" s="186"/>
      <c r="E5" s="186"/>
      <c r="F5" s="186"/>
    </row>
    <row r="6" spans="1:10" ht="15" customHeight="1">
      <c r="B6" s="186"/>
      <c r="C6" s="186"/>
      <c r="D6" s="186"/>
      <c r="E6" s="186"/>
      <c r="F6" s="186"/>
    </row>
    <row r="7" spans="1:10" ht="24.6" customHeight="1" thickBot="1">
      <c r="A7" s="9"/>
      <c r="B7" s="5"/>
      <c r="C7" s="9"/>
      <c r="D7" s="9"/>
      <c r="E7" s="9"/>
    </row>
    <row r="8" spans="1:10" ht="24.6" customHeight="1" thickTop="1" thickBot="1">
      <c r="A8" s="9"/>
      <c r="B8" s="165" t="s">
        <v>0</v>
      </c>
      <c r="C8" s="189" t="s">
        <v>23</v>
      </c>
      <c r="D8" s="189"/>
      <c r="E8" s="189"/>
      <c r="F8" s="189"/>
      <c r="G8" s="190" t="s">
        <v>191</v>
      </c>
      <c r="H8" s="190"/>
      <c r="I8" s="190"/>
      <c r="J8" s="190"/>
    </row>
    <row r="9" spans="1:10" ht="32.450000000000003" customHeight="1" thickTop="1">
      <c r="A9" s="9"/>
      <c r="B9" s="163"/>
      <c r="C9" s="187" t="s">
        <v>222</v>
      </c>
      <c r="D9" s="188"/>
      <c r="E9" s="187" t="s">
        <v>223</v>
      </c>
      <c r="F9" s="188"/>
      <c r="G9" s="187" t="s">
        <v>224</v>
      </c>
      <c r="H9" s="188"/>
      <c r="I9" s="187" t="s">
        <v>225</v>
      </c>
      <c r="J9" s="188"/>
    </row>
    <row r="10" spans="1:10" ht="31.5" customHeight="1">
      <c r="A10" s="9"/>
      <c r="B10" s="163"/>
      <c r="C10" s="38" t="s">
        <v>220</v>
      </c>
      <c r="D10" s="38" t="s">
        <v>122</v>
      </c>
      <c r="E10" s="38" t="s">
        <v>220</v>
      </c>
      <c r="F10" s="38" t="s">
        <v>122</v>
      </c>
      <c r="G10" s="38" t="s">
        <v>220</v>
      </c>
      <c r="H10" s="38" t="s">
        <v>122</v>
      </c>
      <c r="I10" s="38" t="s">
        <v>220</v>
      </c>
      <c r="J10" s="38" t="s">
        <v>122</v>
      </c>
    </row>
    <row r="11" spans="1:10" ht="21.75" customHeight="1">
      <c r="A11" s="9"/>
      <c r="B11" s="62" t="s">
        <v>123</v>
      </c>
      <c r="C11" s="63">
        <v>2757428</v>
      </c>
      <c r="D11" s="63">
        <v>2857043</v>
      </c>
      <c r="E11" s="63">
        <v>2652121</v>
      </c>
      <c r="F11" s="63">
        <v>2408834</v>
      </c>
      <c r="G11" s="63">
        <v>8399020</v>
      </c>
      <c r="H11" s="63">
        <v>8137616</v>
      </c>
      <c r="I11" s="63">
        <v>8095031</v>
      </c>
      <c r="J11" s="63">
        <v>7275469</v>
      </c>
    </row>
    <row r="12" spans="1:10" ht="21.75" customHeight="1">
      <c r="A12" s="9"/>
      <c r="B12" s="62" t="s">
        <v>124</v>
      </c>
      <c r="C12" s="63">
        <v>424825</v>
      </c>
      <c r="D12" s="63">
        <v>349472</v>
      </c>
      <c r="E12" s="63">
        <v>462136</v>
      </c>
      <c r="F12" s="63">
        <v>318493</v>
      </c>
      <c r="G12" s="63">
        <v>1280661</v>
      </c>
      <c r="H12" s="63">
        <v>974400</v>
      </c>
      <c r="I12" s="63">
        <v>1341452</v>
      </c>
      <c r="J12" s="63">
        <v>933778</v>
      </c>
    </row>
    <row r="13" spans="1:10" ht="21.75" customHeight="1">
      <c r="A13" s="9"/>
      <c r="B13" s="62" t="s">
        <v>125</v>
      </c>
      <c r="C13" s="63">
        <v>974873</v>
      </c>
      <c r="D13" s="63">
        <v>1141112</v>
      </c>
      <c r="E13" s="63">
        <v>960727</v>
      </c>
      <c r="F13" s="63">
        <v>916075</v>
      </c>
      <c r="G13" s="63">
        <v>3077440</v>
      </c>
      <c r="H13" s="63">
        <v>3290733</v>
      </c>
      <c r="I13" s="63">
        <v>3273509</v>
      </c>
      <c r="J13" s="63">
        <v>3015507</v>
      </c>
    </row>
    <row r="14" spans="1:10" ht="21.75" customHeight="1">
      <c r="A14" s="9"/>
      <c r="B14" s="62" t="s">
        <v>126</v>
      </c>
      <c r="C14" s="63">
        <v>1163562</v>
      </c>
      <c r="D14" s="63">
        <v>762327</v>
      </c>
      <c r="E14" s="63">
        <v>1134943</v>
      </c>
      <c r="F14" s="63">
        <v>630988</v>
      </c>
      <c r="G14" s="63">
        <v>3062952</v>
      </c>
      <c r="H14" s="63">
        <v>1920763</v>
      </c>
      <c r="I14" s="63">
        <v>2798570</v>
      </c>
      <c r="J14" s="63">
        <v>1613491</v>
      </c>
    </row>
    <row r="15" spans="1:10" ht="21.75" customHeight="1">
      <c r="A15" s="9"/>
      <c r="B15" s="62" t="s">
        <v>127</v>
      </c>
      <c r="C15" s="63">
        <v>167875</v>
      </c>
      <c r="D15" s="63">
        <v>140233</v>
      </c>
      <c r="E15" s="63">
        <v>149154</v>
      </c>
      <c r="F15" s="63">
        <v>112958</v>
      </c>
      <c r="G15" s="63">
        <v>526237</v>
      </c>
      <c r="H15" s="63">
        <v>405600</v>
      </c>
      <c r="I15" s="63">
        <v>535169</v>
      </c>
      <c r="J15" s="63">
        <v>392207</v>
      </c>
    </row>
    <row r="16" spans="1:10" ht="21.75" customHeight="1">
      <c r="A16" s="9"/>
      <c r="B16" s="62" t="s">
        <v>128</v>
      </c>
      <c r="C16" s="63">
        <v>257999</v>
      </c>
      <c r="D16" s="63">
        <v>174829</v>
      </c>
      <c r="E16" s="63">
        <v>327039</v>
      </c>
      <c r="F16" s="63">
        <v>145863</v>
      </c>
      <c r="G16" s="63">
        <v>928034</v>
      </c>
      <c r="H16" s="63">
        <v>535882</v>
      </c>
      <c r="I16" s="63">
        <v>991695</v>
      </c>
      <c r="J16" s="63">
        <v>441318</v>
      </c>
    </row>
    <row r="17" spans="1:10" ht="21.75" customHeight="1">
      <c r="A17" s="9"/>
      <c r="B17" s="62" t="s">
        <v>129</v>
      </c>
      <c r="C17" s="137">
        <v>362058</v>
      </c>
      <c r="D17" s="137">
        <v>238744</v>
      </c>
      <c r="E17" s="137">
        <v>347469</v>
      </c>
      <c r="F17" s="137">
        <v>186818</v>
      </c>
      <c r="G17" s="137">
        <v>1061925</v>
      </c>
      <c r="H17" s="137">
        <v>630718</v>
      </c>
      <c r="I17" s="137">
        <v>1022593</v>
      </c>
      <c r="J17" s="137">
        <v>543341</v>
      </c>
    </row>
    <row r="18" spans="1:10" ht="21.75" customHeight="1">
      <c r="A18" s="9"/>
      <c r="B18" s="136" t="s">
        <v>130</v>
      </c>
      <c r="C18" s="138">
        <v>6108620</v>
      </c>
      <c r="D18" s="138">
        <v>5663760</v>
      </c>
      <c r="E18" s="138">
        <v>6033589</v>
      </c>
      <c r="F18" s="138">
        <v>4720029</v>
      </c>
      <c r="G18" s="138">
        <v>18336269</v>
      </c>
      <c r="H18" s="138">
        <v>15895712</v>
      </c>
      <c r="I18" s="138">
        <v>18058019</v>
      </c>
      <c r="J18" s="138">
        <v>14215111</v>
      </c>
    </row>
    <row r="19" spans="1:10" ht="21.75" customHeight="1">
      <c r="A19" s="9"/>
      <c r="B19" s="62" t="s">
        <v>131</v>
      </c>
      <c r="C19" s="63">
        <v>7835</v>
      </c>
      <c r="D19" s="63" t="s">
        <v>226</v>
      </c>
      <c r="E19" s="63">
        <v>7559</v>
      </c>
      <c r="F19" s="63" t="s">
        <v>228</v>
      </c>
      <c r="G19" s="63">
        <v>24667</v>
      </c>
      <c r="H19" s="63" t="s">
        <v>227</v>
      </c>
      <c r="I19" s="63">
        <v>24935</v>
      </c>
      <c r="J19" s="63" t="s">
        <v>227</v>
      </c>
    </row>
    <row r="20" spans="1:10" ht="21.75" customHeight="1">
      <c r="A20" s="9"/>
      <c r="B20" s="62" t="s">
        <v>132</v>
      </c>
      <c r="C20" s="63" t="s">
        <v>226</v>
      </c>
      <c r="D20" s="63" t="s">
        <v>226</v>
      </c>
      <c r="E20" s="63" t="s">
        <v>226</v>
      </c>
      <c r="F20" s="63" t="s">
        <v>228</v>
      </c>
      <c r="G20" s="63" t="s">
        <v>226</v>
      </c>
      <c r="H20" s="63">
        <v>913</v>
      </c>
      <c r="I20" s="63" t="s">
        <v>226</v>
      </c>
      <c r="J20" s="63" t="s">
        <v>228</v>
      </c>
    </row>
    <row r="21" spans="1:10" ht="21.75" customHeight="1">
      <c r="B21" s="62" t="s">
        <v>133</v>
      </c>
      <c r="C21" s="63" t="s">
        <v>226</v>
      </c>
      <c r="D21" s="63">
        <v>-44716</v>
      </c>
      <c r="E21" s="63" t="s">
        <v>226</v>
      </c>
      <c r="F21" s="63">
        <v>65084</v>
      </c>
      <c r="G21" s="63" t="s">
        <v>226</v>
      </c>
      <c r="H21" s="63">
        <v>-154816</v>
      </c>
      <c r="I21" s="63" t="s">
        <v>226</v>
      </c>
      <c r="J21" s="63">
        <v>-143398</v>
      </c>
    </row>
    <row r="22" spans="1:10" ht="21.75" customHeight="1" thickBot="1">
      <c r="B22" s="136" t="s">
        <v>134</v>
      </c>
      <c r="C22" s="139">
        <v>6116455</v>
      </c>
      <c r="D22" s="139">
        <v>5619044</v>
      </c>
      <c r="E22" s="139">
        <v>6041148</v>
      </c>
      <c r="F22" s="139">
        <v>4785113</v>
      </c>
      <c r="G22" s="139">
        <v>18360936</v>
      </c>
      <c r="H22" s="139">
        <v>15741809</v>
      </c>
      <c r="I22" s="139">
        <v>18082954</v>
      </c>
      <c r="J22" s="139">
        <v>14071713</v>
      </c>
    </row>
    <row r="23" spans="1:10" ht="15.75" thickTop="1">
      <c r="C23" s="6"/>
      <c r="D23" s="6"/>
    </row>
    <row r="24" spans="1:10">
      <c r="C24" s="6"/>
      <c r="D24" s="6"/>
    </row>
    <row r="25" spans="1:10" hidden="1">
      <c r="C25" s="6"/>
      <c r="D25" s="6"/>
    </row>
    <row r="27" spans="1:10" hidden="1">
      <c r="C27" s="6"/>
      <c r="D27" s="6"/>
    </row>
    <row r="28" spans="1:10" hidden="1">
      <c r="C28" s="6"/>
      <c r="D28" s="6"/>
    </row>
    <row r="29" spans="1:10" hidden="1">
      <c r="C29" s="6"/>
      <c r="D29" s="6"/>
    </row>
    <row r="30" spans="1:10" hidden="1">
      <c r="C30" s="6"/>
      <c r="D30" s="6"/>
    </row>
    <row r="31" spans="1:10" hidden="1">
      <c r="D31" s="6"/>
    </row>
    <row r="32" spans="1:10" hidden="1">
      <c r="C32" s="6"/>
      <c r="D32" s="6"/>
    </row>
    <row r="33" spans="3:4" hidden="1">
      <c r="C33" s="6"/>
      <c r="D33" s="6"/>
    </row>
    <row r="34" spans="3:4" hidden="1">
      <c r="C34" s="6"/>
      <c r="D34" s="6"/>
    </row>
    <row r="35" spans="3:4" hidden="1">
      <c r="C35" s="6"/>
      <c r="D35" s="6"/>
    </row>
    <row r="36" spans="3:4" hidden="1">
      <c r="C36" s="6"/>
      <c r="D36" s="6"/>
    </row>
    <row r="37" spans="3:4" hidden="1">
      <c r="C37" s="6"/>
      <c r="D37" s="6"/>
    </row>
    <row r="38" spans="3:4" hidden="1">
      <c r="C38" s="6"/>
      <c r="D38" s="6"/>
    </row>
  </sheetData>
  <mergeCells count="7">
    <mergeCell ref="B1:F6"/>
    <mergeCell ref="E9:F9"/>
    <mergeCell ref="G9:H9"/>
    <mergeCell ref="I9:J9"/>
    <mergeCell ref="C9:D9"/>
    <mergeCell ref="C8:F8"/>
    <mergeCell ref="G8:J8"/>
  </mergeCells>
  <conditionalFormatting sqref="B11:F17">
    <cfRule type="expression" dxfId="68" priority="10">
      <formula>MOD(ROW(),2)=0</formula>
    </cfRule>
  </conditionalFormatting>
  <conditionalFormatting sqref="D11:F17">
    <cfRule type="expression" dxfId="67" priority="9">
      <formula>MOD(ROW(),2)=0</formula>
    </cfRule>
  </conditionalFormatting>
  <conditionalFormatting sqref="G11:J17">
    <cfRule type="expression" dxfId="66" priority="7">
      <formula>MOD(ROW(),2)=0</formula>
    </cfRule>
  </conditionalFormatting>
  <conditionalFormatting sqref="H11:J17">
    <cfRule type="expression" dxfId="65" priority="6">
      <formula>MOD(ROW(),2)=0</formula>
    </cfRule>
  </conditionalFormatting>
  <conditionalFormatting sqref="B18:F22">
    <cfRule type="expression" dxfId="64" priority="4">
      <formula>MOD(ROW(),2)=0</formula>
    </cfRule>
  </conditionalFormatting>
  <conditionalFormatting sqref="D18:F22">
    <cfRule type="expression" dxfId="63" priority="3">
      <formula>MOD(ROW(),2)=0</formula>
    </cfRule>
  </conditionalFormatting>
  <conditionalFormatting sqref="G18:J22">
    <cfRule type="expression" dxfId="62" priority="2">
      <formula>MOD(ROW(),2)=0</formula>
    </cfRule>
  </conditionalFormatting>
  <conditionalFormatting sqref="H18:J22">
    <cfRule type="expression" dxfId="6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showGridLines="0" showRowColHeaders="0" zoomScale="80" zoomScaleNormal="80" workbookViewId="0">
      <selection activeCell="B8" sqref="B8"/>
    </sheetView>
  </sheetViews>
  <sheetFormatPr defaultColWidth="0" defaultRowHeight="15" customHeight="1" zeroHeight="1"/>
  <cols>
    <col min="1" max="1" width="13.85546875" customWidth="1"/>
    <col min="2" max="2" width="42.85546875" customWidth="1"/>
    <col min="3" max="5" width="19.5703125" customWidth="1"/>
    <col min="6" max="6" width="19.7109375" customWidth="1"/>
    <col min="7" max="16384" width="8.7109375" hidden="1"/>
  </cols>
  <sheetData>
    <row r="1" spans="1:6" ht="15" customHeight="1">
      <c r="B1" s="186"/>
      <c r="C1" s="186"/>
      <c r="D1" s="186"/>
      <c r="E1" s="186"/>
      <c r="F1" s="186"/>
    </row>
    <row r="2" spans="1:6" ht="15" customHeight="1">
      <c r="B2" s="186"/>
      <c r="C2" s="186"/>
      <c r="D2" s="186"/>
      <c r="E2" s="186"/>
      <c r="F2" s="186"/>
    </row>
    <row r="3" spans="1:6" ht="15" customHeight="1">
      <c r="B3" s="186"/>
      <c r="C3" s="186"/>
      <c r="D3" s="186"/>
      <c r="E3" s="186"/>
      <c r="F3" s="186"/>
    </row>
    <row r="4" spans="1:6" ht="15" customHeight="1">
      <c r="B4" s="186"/>
      <c r="C4" s="186"/>
      <c r="D4" s="186"/>
      <c r="E4" s="186"/>
      <c r="F4" s="186"/>
    </row>
    <row r="5" spans="1:6" ht="15" customHeight="1">
      <c r="B5" s="186"/>
      <c r="C5" s="186"/>
      <c r="D5" s="186"/>
      <c r="E5" s="186"/>
      <c r="F5" s="186"/>
    </row>
    <row r="6" spans="1:6" ht="15" customHeight="1">
      <c r="B6" s="186"/>
      <c r="C6" s="186"/>
      <c r="D6" s="186"/>
      <c r="E6" s="186"/>
      <c r="F6" s="186"/>
    </row>
    <row r="7" spans="1:6" ht="24.6" customHeight="1" thickBot="1">
      <c r="A7" s="9"/>
      <c r="B7" s="5"/>
      <c r="C7" s="9"/>
      <c r="D7" s="9"/>
      <c r="E7" s="9"/>
    </row>
    <row r="8" spans="1:6" ht="32.450000000000003" customHeight="1" thickTop="1" thickBot="1">
      <c r="A8" s="9"/>
      <c r="B8" s="165" t="s">
        <v>0</v>
      </c>
      <c r="C8" s="189" t="s">
        <v>23</v>
      </c>
      <c r="D8" s="189"/>
      <c r="E8" s="190" t="s">
        <v>191</v>
      </c>
      <c r="F8" s="190"/>
    </row>
    <row r="9" spans="1:6" ht="31.5" customHeight="1" thickTop="1">
      <c r="A9" s="9"/>
      <c r="B9" s="164"/>
      <c r="C9" s="38" t="s">
        <v>222</v>
      </c>
      <c r="D9" s="38" t="s">
        <v>223</v>
      </c>
      <c r="E9" s="38" t="s">
        <v>224</v>
      </c>
      <c r="F9" s="38" t="s">
        <v>225</v>
      </c>
    </row>
    <row r="10" spans="1:6" ht="24.6" customHeight="1">
      <c r="A10" s="9"/>
      <c r="B10" s="62" t="s">
        <v>135</v>
      </c>
      <c r="C10" s="63">
        <v>479619</v>
      </c>
      <c r="D10" s="64">
        <v>531183</v>
      </c>
      <c r="E10" s="63">
        <v>1447247</v>
      </c>
      <c r="F10" s="64">
        <v>1483596</v>
      </c>
    </row>
    <row r="11" spans="1:6" ht="24.6" customHeight="1">
      <c r="A11" s="9"/>
      <c r="B11" s="62" t="s">
        <v>136</v>
      </c>
      <c r="C11" s="63">
        <v>226715</v>
      </c>
      <c r="D11" s="64">
        <v>207776</v>
      </c>
      <c r="E11" s="63">
        <v>649025</v>
      </c>
      <c r="F11" s="64">
        <v>607980</v>
      </c>
    </row>
    <row r="12" spans="1:6" ht="24.6" customHeight="1">
      <c r="A12" s="9"/>
      <c r="B12" s="62" t="s">
        <v>137</v>
      </c>
      <c r="C12" s="63">
        <v>61144</v>
      </c>
      <c r="D12" s="64">
        <v>75742</v>
      </c>
      <c r="E12" s="63">
        <v>183433</v>
      </c>
      <c r="F12" s="64">
        <v>227226</v>
      </c>
    </row>
    <row r="13" spans="1:6" ht="24.6" customHeight="1">
      <c r="A13" s="9"/>
      <c r="B13" s="62" t="s">
        <v>138</v>
      </c>
      <c r="C13" s="63">
        <v>645344</v>
      </c>
      <c r="D13" s="64">
        <v>163903</v>
      </c>
      <c r="E13" s="63">
        <v>942927</v>
      </c>
      <c r="F13" s="64">
        <v>580926</v>
      </c>
    </row>
    <row r="14" spans="1:6" ht="24.6" customHeight="1">
      <c r="A14" s="9"/>
      <c r="B14" s="62" t="s">
        <v>139</v>
      </c>
      <c r="C14" s="63">
        <v>111317</v>
      </c>
      <c r="D14" s="64">
        <v>85142</v>
      </c>
      <c r="E14" s="63">
        <v>306411</v>
      </c>
      <c r="F14" s="64">
        <v>248534</v>
      </c>
    </row>
    <row r="15" spans="1:6" ht="24.6" customHeight="1">
      <c r="A15" s="9"/>
      <c r="B15" s="62" t="s">
        <v>140</v>
      </c>
      <c r="C15" s="63">
        <v>2100340</v>
      </c>
      <c r="D15" s="64">
        <v>775023</v>
      </c>
      <c r="E15" s="63">
        <v>4277792</v>
      </c>
      <c r="F15" s="64">
        <v>2359913</v>
      </c>
    </row>
    <row r="16" spans="1:6" ht="24.6" customHeight="1">
      <c r="A16" s="9"/>
      <c r="B16" s="62" t="s">
        <v>20</v>
      </c>
      <c r="C16" s="63">
        <v>95501</v>
      </c>
      <c r="D16" s="64">
        <v>77933</v>
      </c>
      <c r="E16" s="63">
        <v>286501</v>
      </c>
      <c r="F16" s="64">
        <v>233799</v>
      </c>
    </row>
    <row r="17" spans="1:6" ht="24.6" customHeight="1">
      <c r="A17" s="9"/>
      <c r="B17" s="62" t="s">
        <v>141</v>
      </c>
      <c r="C17" s="63">
        <v>338612</v>
      </c>
      <c r="D17" s="64">
        <v>157551</v>
      </c>
      <c r="E17" s="63">
        <v>867393</v>
      </c>
      <c r="F17" s="64">
        <v>485347</v>
      </c>
    </row>
    <row r="18" spans="1:6" ht="24.6" customHeight="1">
      <c r="A18" s="9"/>
      <c r="B18" s="62" t="s">
        <v>142</v>
      </c>
      <c r="C18" s="63">
        <v>-329087</v>
      </c>
      <c r="D18" s="64">
        <v>-164901</v>
      </c>
      <c r="E18" s="63">
        <v>-707683</v>
      </c>
      <c r="F18" s="64">
        <v>-495690</v>
      </c>
    </row>
    <row r="19" spans="1:6" ht="24.6" customHeight="1" thickBot="1">
      <c r="A19" s="9"/>
      <c r="B19" s="62"/>
      <c r="C19" s="65">
        <v>3729505</v>
      </c>
      <c r="D19" s="65">
        <v>1909352</v>
      </c>
      <c r="E19" s="65">
        <v>8253046</v>
      </c>
      <c r="F19" s="65">
        <v>5731631</v>
      </c>
    </row>
    <row r="20" spans="1:6" ht="15.75" hidden="1" thickTop="1"/>
    <row r="21" spans="1:6" ht="15.75" hidden="1" thickTop="1">
      <c r="C21" s="7"/>
      <c r="D21" s="7"/>
    </row>
    <row r="22" spans="1:6" ht="15.75" hidden="1" thickTop="1">
      <c r="C22" s="6"/>
      <c r="D22" s="6"/>
    </row>
    <row r="23" spans="1:6" ht="15.75" hidden="1" thickTop="1">
      <c r="C23" s="6"/>
      <c r="D23" s="6"/>
    </row>
    <row r="24" spans="1:6" ht="15.75" hidden="1" thickTop="1">
      <c r="C24" s="6"/>
      <c r="D24" s="6"/>
    </row>
    <row r="25" spans="1:6" ht="15.75" hidden="1" thickTop="1"/>
    <row r="26" spans="1:6" ht="15.75" hidden="1" thickTop="1">
      <c r="C26" s="6"/>
      <c r="D26" s="6"/>
    </row>
    <row r="27" spans="1:6" ht="15.75" hidden="1" thickTop="1">
      <c r="C27" s="6"/>
      <c r="D27" s="6"/>
    </row>
    <row r="28" spans="1:6" ht="15.75" hidden="1" thickTop="1">
      <c r="C28" s="6"/>
      <c r="D28" s="6"/>
    </row>
    <row r="29" spans="1:6" ht="15.75" hidden="1" thickTop="1">
      <c r="C29" s="6"/>
      <c r="D29" s="6"/>
    </row>
    <row r="30" spans="1:6" ht="15.75" hidden="1" thickTop="1">
      <c r="D30" s="6"/>
    </row>
    <row r="31" spans="1:6" ht="15.75" hidden="1" thickTop="1">
      <c r="C31" s="6"/>
      <c r="D31" s="6"/>
    </row>
    <row r="32" spans="1:6" ht="15.75" hidden="1" thickTop="1">
      <c r="C32" s="6"/>
      <c r="D32" s="6"/>
    </row>
    <row r="33" spans="3:4" ht="15.75" hidden="1" thickTop="1">
      <c r="C33" s="6"/>
      <c r="D33" s="6"/>
    </row>
    <row r="34" spans="3:4" ht="15.75" hidden="1" thickTop="1">
      <c r="C34" s="6"/>
      <c r="D34" s="6"/>
    </row>
    <row r="35" spans="3:4" ht="15.75" hidden="1" thickTop="1">
      <c r="C35" s="6"/>
      <c r="D35" s="6"/>
    </row>
    <row r="36" spans="3:4" ht="15.75" hidden="1" thickTop="1">
      <c r="C36" s="6"/>
      <c r="D36" s="6"/>
    </row>
    <row r="37" spans="3:4" ht="15.75" hidden="1" thickTop="1">
      <c r="C37" s="6"/>
      <c r="D37" s="6"/>
    </row>
    <row r="38" spans="3:4" ht="15.75" thickTop="1"/>
    <row r="39" spans="3:4"/>
  </sheetData>
  <mergeCells count="3">
    <mergeCell ref="B1:F6"/>
    <mergeCell ref="C8:D8"/>
    <mergeCell ref="E8:F8"/>
  </mergeCells>
  <conditionalFormatting sqref="B10:D19">
    <cfRule type="expression" dxfId="60" priority="2">
      <formula>MOD(ROW(),2)=0</formula>
    </cfRule>
  </conditionalFormatting>
  <conditionalFormatting sqref="E10:F19">
    <cfRule type="expression" dxfId="5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showGridLines="0" showRowColHeaders="0" zoomScale="80" zoomScaleNormal="80" workbookViewId="0">
      <selection activeCell="C8" sqref="C8:F8"/>
    </sheetView>
  </sheetViews>
  <sheetFormatPr defaultColWidth="0" defaultRowHeight="15" customHeight="1" zero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6" width="20.28515625" customWidth="1"/>
    <col min="7" max="16384" width="8.7109375" hidden="1"/>
  </cols>
  <sheetData>
    <row r="1" spans="1:6" ht="15" customHeight="1">
      <c r="B1" s="186"/>
      <c r="C1" s="186"/>
      <c r="D1" s="186"/>
      <c r="E1" s="186"/>
      <c r="F1" s="186"/>
    </row>
    <row r="2" spans="1:6" ht="15" customHeight="1">
      <c r="B2" s="186"/>
      <c r="C2" s="186"/>
      <c r="D2" s="186"/>
      <c r="E2" s="186"/>
      <c r="F2" s="186"/>
    </row>
    <row r="3" spans="1:6" ht="15" customHeight="1">
      <c r="B3" s="186"/>
      <c r="C3" s="186"/>
      <c r="D3" s="186"/>
      <c r="E3" s="186"/>
      <c r="F3" s="186"/>
    </row>
    <row r="4" spans="1:6" ht="15" customHeight="1">
      <c r="B4" s="186"/>
      <c r="C4" s="186"/>
      <c r="D4" s="186"/>
      <c r="E4" s="186"/>
      <c r="F4" s="186"/>
    </row>
    <row r="5" spans="1:6" ht="15" customHeight="1">
      <c r="B5" s="186"/>
      <c r="C5" s="186"/>
      <c r="D5" s="186"/>
      <c r="E5" s="186"/>
      <c r="F5" s="186"/>
    </row>
    <row r="6" spans="1:6" ht="15" customHeight="1">
      <c r="B6" s="186"/>
      <c r="C6" s="186"/>
      <c r="D6" s="186"/>
      <c r="E6" s="186"/>
      <c r="F6" s="186"/>
    </row>
    <row r="7" spans="1:6" ht="24.6" customHeight="1" thickBot="1">
      <c r="A7" s="9"/>
      <c r="B7" s="5"/>
      <c r="C7" s="9"/>
      <c r="D7" s="9"/>
      <c r="E7" s="9"/>
    </row>
    <row r="8" spans="1:6" ht="32.450000000000003" customHeight="1" thickTop="1" thickBot="1">
      <c r="A8" s="9"/>
      <c r="B8" s="165" t="s">
        <v>0</v>
      </c>
      <c r="C8" s="189" t="s">
        <v>23</v>
      </c>
      <c r="D8" s="189"/>
      <c r="E8" s="190" t="s">
        <v>191</v>
      </c>
      <c r="F8" s="190"/>
    </row>
    <row r="9" spans="1:6" ht="31.5" customHeight="1" thickTop="1">
      <c r="A9" s="9"/>
      <c r="B9" s="164"/>
      <c r="C9" s="38" t="s">
        <v>222</v>
      </c>
      <c r="D9" s="38" t="s">
        <v>223</v>
      </c>
      <c r="E9" s="38" t="s">
        <v>224</v>
      </c>
      <c r="F9" s="38" t="s">
        <v>225</v>
      </c>
    </row>
    <row r="10" spans="1:6" ht="28.5" customHeight="1">
      <c r="A10" s="9"/>
      <c r="B10" s="98" t="s">
        <v>197</v>
      </c>
      <c r="C10" s="99">
        <v>5619044</v>
      </c>
      <c r="D10" s="100">
        <v>4785113</v>
      </c>
      <c r="E10" s="99">
        <v>15741809</v>
      </c>
      <c r="F10" s="100">
        <v>14071713</v>
      </c>
    </row>
    <row r="11" spans="1:6" ht="26.25" customHeight="1">
      <c r="A11" s="9"/>
      <c r="B11" s="98" t="s">
        <v>196</v>
      </c>
      <c r="C11" s="99">
        <v>445089</v>
      </c>
      <c r="D11" s="100">
        <v>83346</v>
      </c>
      <c r="E11" s="99">
        <v>876000</v>
      </c>
      <c r="F11" s="100">
        <v>83346</v>
      </c>
    </row>
    <row r="12" spans="1:6" ht="24.6" customHeight="1">
      <c r="A12" s="9"/>
      <c r="B12" s="47" t="s">
        <v>198</v>
      </c>
      <c r="C12" s="99">
        <v>893562</v>
      </c>
      <c r="D12" s="100">
        <v>799877</v>
      </c>
      <c r="E12" s="99">
        <v>2562783</v>
      </c>
      <c r="F12" s="100">
        <v>2210678</v>
      </c>
    </row>
    <row r="13" spans="1:6" ht="24.6" customHeight="1">
      <c r="A13" s="9"/>
      <c r="B13" s="47" t="s">
        <v>192</v>
      </c>
      <c r="C13" s="99">
        <v>1116248</v>
      </c>
      <c r="D13" s="100">
        <v>17192</v>
      </c>
      <c r="E13" s="99">
        <v>1908899</v>
      </c>
      <c r="F13" s="100">
        <v>98844</v>
      </c>
    </row>
    <row r="14" spans="1:6" ht="24.6" customHeight="1">
      <c r="A14" s="9"/>
      <c r="B14" s="98" t="s">
        <v>199</v>
      </c>
      <c r="C14" s="99">
        <v>486414</v>
      </c>
      <c r="D14" s="100">
        <v>386669</v>
      </c>
      <c r="E14" s="99">
        <v>1205933</v>
      </c>
      <c r="F14" s="100">
        <v>968413</v>
      </c>
    </row>
    <row r="15" spans="1:6" ht="27" customHeight="1">
      <c r="A15" s="9"/>
      <c r="B15" s="98" t="s">
        <v>200</v>
      </c>
      <c r="C15" s="99">
        <v>17934</v>
      </c>
      <c r="D15" s="100">
        <v>-697</v>
      </c>
      <c r="E15" s="99">
        <v>37959</v>
      </c>
      <c r="F15" s="100">
        <v>-1652</v>
      </c>
    </row>
    <row r="16" spans="1:6" ht="24.6" customHeight="1">
      <c r="A16" s="9"/>
      <c r="B16" s="47" t="s">
        <v>110</v>
      </c>
      <c r="C16" s="99">
        <v>-7454</v>
      </c>
      <c r="D16" s="100">
        <v>-4330</v>
      </c>
      <c r="E16" s="99">
        <v>-52358</v>
      </c>
      <c r="F16" s="100">
        <v>-33447</v>
      </c>
    </row>
    <row r="17" spans="1:6" ht="24.6" customHeight="1">
      <c r="A17" s="9"/>
      <c r="B17" s="47" t="s">
        <v>201</v>
      </c>
      <c r="C17" s="99">
        <v>226649</v>
      </c>
      <c r="D17" s="100">
        <v>47690</v>
      </c>
      <c r="E17" s="99">
        <v>226649</v>
      </c>
      <c r="F17" s="100">
        <v>152504</v>
      </c>
    </row>
    <row r="18" spans="1:6" ht="24.6" customHeight="1">
      <c r="A18" s="9"/>
      <c r="B18" s="47" t="s">
        <v>202</v>
      </c>
      <c r="C18" s="99">
        <v>414008</v>
      </c>
      <c r="D18" s="100">
        <v>372160</v>
      </c>
      <c r="E18" s="99">
        <v>1264461</v>
      </c>
      <c r="F18" s="94">
        <v>1185014</v>
      </c>
    </row>
    <row r="19" spans="1:6" ht="24.6" customHeight="1">
      <c r="A19" s="9"/>
      <c r="B19" s="47" t="s">
        <v>203</v>
      </c>
      <c r="C19" s="99">
        <v>-2920492</v>
      </c>
      <c r="D19" s="100">
        <v>-2319562</v>
      </c>
      <c r="E19" s="99">
        <v>-8018120</v>
      </c>
      <c r="F19" s="96">
        <v>-7012224</v>
      </c>
    </row>
    <row r="20" spans="1:6" ht="20.25" customHeight="1" thickBot="1">
      <c r="A20" s="9"/>
      <c r="B20" s="47"/>
      <c r="C20" s="117">
        <v>6291002</v>
      </c>
      <c r="D20" s="118">
        <v>4167458</v>
      </c>
      <c r="E20" s="117">
        <v>15754015</v>
      </c>
      <c r="F20" s="119">
        <v>11723189</v>
      </c>
    </row>
    <row r="21" spans="1:6" ht="15.75" thickTop="1">
      <c r="A21" s="9"/>
      <c r="B21" s="9"/>
      <c r="C21" s="9"/>
      <c r="D21" s="9"/>
      <c r="E21" s="9"/>
    </row>
    <row r="23" spans="1:6" hidden="1">
      <c r="C23" s="7"/>
      <c r="D23" s="7"/>
    </row>
    <row r="24" spans="1:6" hidden="1">
      <c r="C24" s="6"/>
      <c r="D24" s="6"/>
    </row>
    <row r="25" spans="1:6" hidden="1">
      <c r="C25" s="6"/>
      <c r="D25" s="6"/>
    </row>
    <row r="26" spans="1:6" hidden="1">
      <c r="C26" s="6"/>
      <c r="D26" s="6"/>
    </row>
    <row r="28" spans="1:6" hidden="1">
      <c r="C28" s="6"/>
      <c r="D28" s="6"/>
    </row>
    <row r="29" spans="1:6" hidden="1">
      <c r="C29" s="6"/>
      <c r="D29" s="6"/>
    </row>
    <row r="30" spans="1:6" hidden="1">
      <c r="C30" s="6"/>
      <c r="D30" s="6"/>
    </row>
    <row r="31" spans="1:6" hidden="1">
      <c r="C31" s="6"/>
      <c r="D31" s="6"/>
    </row>
    <row r="32" spans="1:6" hidden="1">
      <c r="D32" s="6"/>
    </row>
    <row r="33" spans="3:4" hidden="1">
      <c r="C33" s="6"/>
      <c r="D33" s="6"/>
    </row>
    <row r="34" spans="3:4" hidden="1">
      <c r="C34" s="6"/>
      <c r="D34" s="6"/>
    </row>
    <row r="35" spans="3:4" hidden="1">
      <c r="C35" s="6"/>
      <c r="D35" s="6"/>
    </row>
    <row r="36" spans="3:4" hidden="1">
      <c r="C36" s="6"/>
      <c r="D36" s="6"/>
    </row>
    <row r="37" spans="3:4" hidden="1">
      <c r="C37" s="6"/>
      <c r="D37" s="6"/>
    </row>
    <row r="38" spans="3:4" hidden="1">
      <c r="C38" s="6"/>
      <c r="D38" s="6"/>
    </row>
    <row r="39" spans="3:4" hidden="1">
      <c r="C39" s="6"/>
      <c r="D39" s="6"/>
    </row>
  </sheetData>
  <mergeCells count="3">
    <mergeCell ref="B1:F6"/>
    <mergeCell ref="C8:D8"/>
    <mergeCell ref="E8:F8"/>
  </mergeCells>
  <conditionalFormatting sqref="B10:F17 B18 F18">
    <cfRule type="expression" dxfId="58" priority="7">
      <formula>MOD(ROW(),2)=0</formula>
    </cfRule>
  </conditionalFormatting>
  <conditionalFormatting sqref="B19 F19">
    <cfRule type="expression" dxfId="57" priority="6">
      <formula>MOD(ROW(),2)=0</formula>
    </cfRule>
  </conditionalFormatting>
  <conditionalFormatting sqref="C20:F20">
    <cfRule type="expression" dxfId="56" priority="5">
      <formula>MOD(ROW(),2)=0</formula>
    </cfRule>
  </conditionalFormatting>
  <conditionalFormatting sqref="C18:C19">
    <cfRule type="expression" dxfId="55" priority="4">
      <formula>MOD(ROW(),2)=0</formula>
    </cfRule>
  </conditionalFormatting>
  <conditionalFormatting sqref="D18:D19">
    <cfRule type="expression" dxfId="54" priority="3">
      <formula>MOD(ROW(),2)=0</formula>
    </cfRule>
  </conditionalFormatting>
  <conditionalFormatting sqref="E18:E19">
    <cfRule type="expression" dxfId="53" priority="2">
      <formula>MOD(ROW(),2)=0</formula>
    </cfRule>
  </conditionalFormatting>
  <conditionalFormatting sqref="B20">
    <cfRule type="expression" dxfId="5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showGridLines="0" showRowColHeaders="0" zoomScale="80" zoomScaleNormal="80" workbookViewId="0">
      <selection activeCell="B9" sqref="B9"/>
    </sheetView>
  </sheetViews>
  <sheetFormatPr defaultColWidth="0" defaultRowHeight="15" customHeight="1" zeroHeight="1"/>
  <cols>
    <col min="1" max="1" width="13.85546875" customWidth="1"/>
    <col min="2" max="2" width="57.7109375" bestFit="1" customWidth="1"/>
    <col min="3" max="6" width="20.28515625" customWidth="1"/>
    <col min="7" max="16384" width="8.7109375" hidden="1"/>
  </cols>
  <sheetData>
    <row r="1" spans="2:7"/>
    <row r="2" spans="2:7"/>
    <row r="3" spans="2:7"/>
    <row r="4" spans="2:7"/>
    <row r="5" spans="2:7">
      <c r="B5" s="186"/>
      <c r="C5" s="186"/>
      <c r="D5" s="186"/>
      <c r="E5" s="191"/>
      <c r="F5" s="191"/>
      <c r="G5" s="191"/>
    </row>
    <row r="6" spans="2:7">
      <c r="B6" s="191"/>
      <c r="C6" s="191"/>
      <c r="D6" s="191"/>
      <c r="E6" s="191"/>
      <c r="F6" s="191"/>
      <c r="G6" s="191"/>
    </row>
    <row r="7" spans="2:7">
      <c r="B7" s="191"/>
      <c r="C7" s="191"/>
      <c r="D7" s="191"/>
      <c r="E7" s="191"/>
      <c r="F7" s="191"/>
      <c r="G7" s="191"/>
    </row>
    <row r="8" spans="2:7" ht="21" customHeight="1" thickBot="1">
      <c r="B8" s="5"/>
      <c r="C8" s="2"/>
      <c r="D8" s="2"/>
    </row>
    <row r="9" spans="2:7" ht="24" customHeight="1" thickTop="1" thickBot="1">
      <c r="B9" s="165" t="s">
        <v>0</v>
      </c>
      <c r="C9" s="189" t="s">
        <v>23</v>
      </c>
      <c r="D9" s="189"/>
      <c r="E9" s="190" t="s">
        <v>191</v>
      </c>
      <c r="F9" s="190"/>
    </row>
    <row r="10" spans="2:7" ht="24" customHeight="1" thickTop="1">
      <c r="B10" s="164"/>
      <c r="C10" s="38" t="s">
        <v>222</v>
      </c>
      <c r="D10" s="38" t="s">
        <v>223</v>
      </c>
      <c r="E10" s="38" t="s">
        <v>224</v>
      </c>
      <c r="F10" s="38" t="s">
        <v>225</v>
      </c>
    </row>
    <row r="11" spans="2:7" ht="24" customHeight="1">
      <c r="B11" s="47" t="s">
        <v>205</v>
      </c>
      <c r="C11" s="99">
        <v>169685</v>
      </c>
      <c r="D11" s="100">
        <v>200221</v>
      </c>
      <c r="E11" s="99">
        <v>624359</v>
      </c>
      <c r="F11" s="100">
        <v>651632</v>
      </c>
    </row>
    <row r="12" spans="2:7" ht="24" customHeight="1">
      <c r="B12" s="47" t="s">
        <v>163</v>
      </c>
      <c r="C12" s="99">
        <v>38124</v>
      </c>
      <c r="D12" s="100">
        <v>49836</v>
      </c>
      <c r="E12" s="99">
        <v>74167</v>
      </c>
      <c r="F12" s="100">
        <v>69047</v>
      </c>
    </row>
    <row r="13" spans="2:7" ht="24" customHeight="1">
      <c r="B13" s="47" t="s">
        <v>24</v>
      </c>
      <c r="C13" s="99">
        <v>73527</v>
      </c>
      <c r="D13" s="100">
        <v>74901</v>
      </c>
      <c r="E13" s="99">
        <v>219207</v>
      </c>
      <c r="F13" s="100">
        <v>226664</v>
      </c>
    </row>
    <row r="14" spans="2:7" ht="24" customHeight="1">
      <c r="B14" s="47" t="s">
        <v>25</v>
      </c>
      <c r="C14" s="99">
        <v>16534</v>
      </c>
      <c r="D14" s="100">
        <v>16359</v>
      </c>
      <c r="E14" s="99">
        <v>48805</v>
      </c>
      <c r="F14" s="100">
        <v>44263</v>
      </c>
    </row>
    <row r="15" spans="2:7" ht="24" customHeight="1">
      <c r="B15" s="47" t="s">
        <v>26</v>
      </c>
      <c r="C15" s="99">
        <v>291678</v>
      </c>
      <c r="D15" s="100">
        <v>248896</v>
      </c>
      <c r="E15" s="99">
        <v>886025</v>
      </c>
      <c r="F15" s="100">
        <v>755196</v>
      </c>
    </row>
    <row r="16" spans="2:7" ht="24" customHeight="1">
      <c r="B16" s="47" t="s">
        <v>164</v>
      </c>
      <c r="C16" s="99">
        <v>3729505</v>
      </c>
      <c r="D16" s="100">
        <v>1909352</v>
      </c>
      <c r="E16" s="99">
        <v>8253046</v>
      </c>
      <c r="F16" s="100">
        <v>5731631</v>
      </c>
    </row>
    <row r="17" spans="2:6" ht="24" customHeight="1">
      <c r="B17" s="47" t="s">
        <v>27</v>
      </c>
      <c r="C17" s="99">
        <v>159933</v>
      </c>
      <c r="D17" s="100">
        <v>155264</v>
      </c>
      <c r="E17" s="99">
        <v>471662</v>
      </c>
      <c r="F17" s="100">
        <v>460101</v>
      </c>
    </row>
    <row r="18" spans="2:6" ht="24" customHeight="1">
      <c r="B18" s="47" t="s">
        <v>193</v>
      </c>
      <c r="C18" s="99">
        <v>10857</v>
      </c>
      <c r="D18" s="100">
        <v>11953</v>
      </c>
      <c r="E18" s="99">
        <v>29257</v>
      </c>
      <c r="F18" s="100">
        <v>36249</v>
      </c>
    </row>
    <row r="19" spans="2:6" ht="24" customHeight="1">
      <c r="B19" s="47" t="s">
        <v>28</v>
      </c>
      <c r="C19" s="99">
        <v>37753</v>
      </c>
      <c r="D19" s="100">
        <v>-117337</v>
      </c>
      <c r="E19" s="99">
        <v>79566</v>
      </c>
      <c r="F19" s="100">
        <v>133341</v>
      </c>
    </row>
    <row r="20" spans="2:6" ht="25.5">
      <c r="B20" s="98" t="s">
        <v>204</v>
      </c>
      <c r="C20" s="99">
        <v>670720</v>
      </c>
      <c r="D20" s="100">
        <v>553257</v>
      </c>
      <c r="E20" s="99">
        <v>2156446</v>
      </c>
      <c r="F20" s="100">
        <v>1191308</v>
      </c>
    </row>
    <row r="21" spans="2:6" ht="24" customHeight="1">
      <c r="B21" s="47" t="s">
        <v>206</v>
      </c>
      <c r="C21" s="99">
        <v>486414</v>
      </c>
      <c r="D21" s="100">
        <v>386669</v>
      </c>
      <c r="E21" s="99">
        <v>1205933</v>
      </c>
      <c r="F21" s="100">
        <v>968413</v>
      </c>
    </row>
    <row r="22" spans="2:6" ht="24" customHeight="1">
      <c r="B22" s="47" t="s">
        <v>207</v>
      </c>
      <c r="C22" s="101">
        <v>54401</v>
      </c>
      <c r="D22" s="102">
        <v>42508</v>
      </c>
      <c r="E22" s="101">
        <v>147914</v>
      </c>
      <c r="F22" s="102">
        <v>123486</v>
      </c>
    </row>
    <row r="23" spans="2:6" ht="24" customHeight="1" thickBot="1">
      <c r="B23" s="47"/>
      <c r="C23" s="117">
        <v>5739131</v>
      </c>
      <c r="D23" s="118">
        <v>3531879</v>
      </c>
      <c r="E23" s="117">
        <v>14196387</v>
      </c>
      <c r="F23" s="118">
        <v>10391331</v>
      </c>
    </row>
    <row r="24" spans="2:6" ht="15.75" thickTop="1"/>
    <row r="25" spans="2:6"/>
    <row r="27" spans="2:6" hidden="1">
      <c r="C27" s="7"/>
      <c r="D27" s="7"/>
    </row>
    <row r="28" spans="2:6" hidden="1">
      <c r="C28" s="6"/>
      <c r="D28" s="6"/>
    </row>
    <row r="29" spans="2:6" hidden="1">
      <c r="C29" s="6"/>
      <c r="D29" s="6"/>
    </row>
    <row r="30" spans="2:6" hidden="1">
      <c r="C30" s="6"/>
      <c r="D30" s="6"/>
    </row>
    <row r="31" spans="2:6" hidden="1">
      <c r="C31" s="6"/>
      <c r="D31" s="6"/>
    </row>
    <row r="32" spans="2:6" hidden="1">
      <c r="C32" s="6"/>
      <c r="D32" s="6"/>
    </row>
    <row r="33" spans="3:4" hidden="1">
      <c r="C33" s="6"/>
      <c r="D33" s="6"/>
    </row>
    <row r="34" spans="3:4" hidden="1">
      <c r="C34" s="6"/>
      <c r="D34" s="6"/>
    </row>
    <row r="35" spans="3:4" hidden="1">
      <c r="C35" s="6"/>
      <c r="D35" s="6"/>
    </row>
    <row r="36" spans="3:4" hidden="1">
      <c r="C36" s="6"/>
      <c r="D36" s="6"/>
    </row>
    <row r="37" spans="3:4" hidden="1">
      <c r="C37" s="6"/>
      <c r="D37" s="6"/>
    </row>
    <row r="38" spans="3:4" hidden="1">
      <c r="C38" s="6"/>
      <c r="D38" s="6"/>
    </row>
    <row r="39" spans="3:4" hidden="1">
      <c r="C39" s="6"/>
      <c r="D39" s="6"/>
    </row>
    <row r="40" spans="3:4" hidden="1">
      <c r="C40" s="6"/>
      <c r="D40" s="6"/>
    </row>
  </sheetData>
  <mergeCells count="3">
    <mergeCell ref="B5:G7"/>
    <mergeCell ref="C9:D9"/>
    <mergeCell ref="E9:F9"/>
  </mergeCells>
  <conditionalFormatting sqref="B11:F22">
    <cfRule type="expression" dxfId="51" priority="3">
      <formula>MOD(ROW(),2)=0</formula>
    </cfRule>
  </conditionalFormatting>
  <conditionalFormatting sqref="C23:F23">
    <cfRule type="expression" dxfId="50" priority="2">
      <formula>MOD(ROW(),2)=0</formula>
    </cfRule>
  </conditionalFormatting>
  <conditionalFormatting sqref="B23">
    <cfRule type="expression" dxfId="4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9"/>
  <sheetViews>
    <sheetView showGridLines="0" showRowColHeaders="0" zoomScale="80" zoomScaleNormal="80" workbookViewId="0">
      <selection activeCell="F8" sqref="F8:H8"/>
    </sheetView>
  </sheetViews>
  <sheetFormatPr defaultColWidth="0" defaultRowHeight="15" customHeight="1" zeroHeight="1"/>
  <cols>
    <col min="1" max="1" width="13.85546875" customWidth="1"/>
    <col min="2" max="2" width="50.85546875" customWidth="1"/>
    <col min="3" max="5" width="19.140625" customWidth="1"/>
    <col min="6" max="6" width="19.140625" style="10" customWidth="1"/>
    <col min="7" max="7" width="19.140625" customWidth="1"/>
    <col min="8" max="8" width="17" customWidth="1"/>
    <col min="9" max="9" width="12.140625" hidden="1" customWidth="1"/>
    <col min="10" max="16384" width="8.7109375" hidden="1"/>
  </cols>
  <sheetData>
    <row r="1" spans="2:8"/>
    <row r="2" spans="2:8"/>
    <row r="3" spans="2:8"/>
    <row r="4" spans="2:8"/>
    <row r="5" spans="2:8"/>
    <row r="6" spans="2:8" ht="27.95" customHeight="1">
      <c r="B6" s="12"/>
      <c r="C6" s="12"/>
      <c r="D6" s="12"/>
      <c r="E6" s="12"/>
      <c r="F6" s="11"/>
      <c r="G6" s="4"/>
      <c r="H6" s="4"/>
    </row>
    <row r="7" spans="2:8" ht="27.95" customHeight="1" thickBot="1">
      <c r="B7" s="12"/>
      <c r="C7" s="12"/>
      <c r="D7" s="12"/>
      <c r="E7" s="12"/>
      <c r="F7" s="11"/>
      <c r="G7" s="4"/>
      <c r="H7" s="4"/>
    </row>
    <row r="8" spans="2:8" s="13" customFormat="1" ht="23.45" customHeight="1" thickTop="1" thickBot="1">
      <c r="B8" s="167"/>
      <c r="C8" s="189" t="s">
        <v>23</v>
      </c>
      <c r="D8" s="189"/>
      <c r="E8" s="189"/>
      <c r="F8" s="190" t="s">
        <v>191</v>
      </c>
      <c r="G8" s="190"/>
      <c r="H8" s="190"/>
    </row>
    <row r="9" spans="2:8" s="13" customFormat="1" ht="30" customHeight="1" thickTop="1">
      <c r="B9" s="166" t="s">
        <v>194</v>
      </c>
      <c r="C9" s="38" t="s">
        <v>247</v>
      </c>
      <c r="D9" s="38" t="s">
        <v>249</v>
      </c>
      <c r="E9" s="38" t="s">
        <v>248</v>
      </c>
      <c r="F9" s="38" t="s">
        <v>224</v>
      </c>
      <c r="G9" s="38" t="s">
        <v>250</v>
      </c>
      <c r="H9" s="38" t="s">
        <v>30</v>
      </c>
    </row>
    <row r="10" spans="2:8" s="13" customFormat="1" ht="23.45" customHeight="1">
      <c r="B10" s="103" t="s">
        <v>208</v>
      </c>
      <c r="C10" s="100">
        <v>399974</v>
      </c>
      <c r="D10" s="100">
        <v>458373</v>
      </c>
      <c r="E10" s="104">
        <v>-12.74</v>
      </c>
      <c r="F10" s="100">
        <v>1139767</v>
      </c>
      <c r="G10" s="100">
        <v>937763</v>
      </c>
      <c r="H10" s="104">
        <v>21.54</v>
      </c>
    </row>
    <row r="11" spans="2:8" s="13" customFormat="1" ht="23.45" customHeight="1">
      <c r="B11" s="103" t="s">
        <v>209</v>
      </c>
      <c r="C11" s="100">
        <v>154503</v>
      </c>
      <c r="D11" s="100">
        <v>180554</v>
      </c>
      <c r="E11" s="104">
        <v>-14.43</v>
      </c>
      <c r="F11" s="100">
        <v>430925</v>
      </c>
      <c r="G11" s="100">
        <v>422098</v>
      </c>
      <c r="H11" s="104">
        <v>2.09</v>
      </c>
    </row>
    <row r="12" spans="2:8" s="13" customFormat="1" ht="23.45" customHeight="1">
      <c r="B12" s="103" t="s">
        <v>165</v>
      </c>
      <c r="C12" s="100">
        <v>-2606</v>
      </c>
      <c r="D12" s="100">
        <v>-3348</v>
      </c>
      <c r="E12" s="104">
        <v>-22.16</v>
      </c>
      <c r="F12" s="100">
        <v>-13064</v>
      </c>
      <c r="G12" s="100">
        <v>-28003</v>
      </c>
      <c r="H12" s="104">
        <v>-53.35</v>
      </c>
    </row>
    <row r="13" spans="2:8" s="13" customFormat="1" ht="23.45" customHeight="1">
      <c r="B13" s="103" t="s">
        <v>27</v>
      </c>
      <c r="C13" s="100">
        <v>170790</v>
      </c>
      <c r="D13" s="100">
        <v>167217</v>
      </c>
      <c r="E13" s="104">
        <v>2.14</v>
      </c>
      <c r="F13" s="100">
        <v>500919</v>
      </c>
      <c r="G13" s="100">
        <v>496350</v>
      </c>
      <c r="H13" s="104">
        <v>0.92</v>
      </c>
    </row>
    <row r="14" spans="2:8" s="13" customFormat="1" ht="23.45" customHeight="1" thickBot="1">
      <c r="B14" s="105" t="s">
        <v>230</v>
      </c>
      <c r="C14" s="106">
        <v>722661</v>
      </c>
      <c r="D14" s="97">
        <v>802796</v>
      </c>
      <c r="E14" s="107">
        <v>-9.98</v>
      </c>
      <c r="F14" s="97">
        <v>2058547</v>
      </c>
      <c r="G14" s="97">
        <v>1828208</v>
      </c>
      <c r="H14" s="107">
        <v>12.6</v>
      </c>
    </row>
    <row r="15" spans="2:8" s="13" customFormat="1" ht="30.75" customHeight="1" thickTop="1">
      <c r="B15" s="149" t="s">
        <v>231</v>
      </c>
      <c r="C15" s="100" t="s">
        <v>229</v>
      </c>
      <c r="D15" s="100">
        <v>-230935</v>
      </c>
      <c r="E15" s="104" t="s">
        <v>229</v>
      </c>
      <c r="F15" s="100" t="s">
        <v>229</v>
      </c>
      <c r="G15" s="100">
        <v>-178028</v>
      </c>
      <c r="H15" s="104" t="s">
        <v>229</v>
      </c>
    </row>
    <row r="16" spans="2:8" s="13" customFormat="1" ht="23.45" customHeight="1">
      <c r="B16" s="147" t="s">
        <v>210</v>
      </c>
      <c r="C16" s="94">
        <v>-11132</v>
      </c>
      <c r="D16" s="94" t="s">
        <v>229</v>
      </c>
      <c r="E16" s="148" t="s">
        <v>229</v>
      </c>
      <c r="F16" s="94">
        <v>-89493</v>
      </c>
      <c r="G16" s="94" t="s">
        <v>229</v>
      </c>
      <c r="H16" s="148" t="s">
        <v>229</v>
      </c>
    </row>
    <row r="17" spans="2:8" s="13" customFormat="1" ht="23.45" customHeight="1" thickBot="1">
      <c r="B17" s="105" t="s">
        <v>232</v>
      </c>
      <c r="C17" s="106">
        <v>711529</v>
      </c>
      <c r="D17" s="97">
        <v>571861</v>
      </c>
      <c r="E17" s="107">
        <v>24.42</v>
      </c>
      <c r="F17" s="97">
        <v>1969054</v>
      </c>
      <c r="G17" s="97">
        <v>1650180</v>
      </c>
      <c r="H17" s="107">
        <v>19.32</v>
      </c>
    </row>
    <row r="18" spans="2:8" s="13" customFormat="1" ht="23.45" customHeight="1" thickTop="1">
      <c r="F18" s="10"/>
    </row>
    <row r="19" spans="2:8"/>
    <row r="22" spans="2:8" hidden="1">
      <c r="C22" s="6"/>
      <c r="D22" s="6"/>
    </row>
    <row r="23" spans="2:8" hidden="1">
      <c r="C23" s="6"/>
      <c r="D23" s="6"/>
    </row>
    <row r="24" spans="2:8" hidden="1">
      <c r="C24" s="6"/>
      <c r="D24" s="6"/>
    </row>
    <row r="25" spans="2:8" hidden="1">
      <c r="C25" s="6"/>
      <c r="D25" s="6"/>
    </row>
    <row r="26" spans="2:8" hidden="1">
      <c r="C26" s="6"/>
      <c r="D26" s="6"/>
    </row>
    <row r="27" spans="2:8" hidden="1">
      <c r="B27" s="10"/>
      <c r="F27"/>
    </row>
    <row r="28" spans="2:8" hidden="1">
      <c r="B28" s="10"/>
      <c r="F28"/>
    </row>
    <row r="29" spans="2:8" hidden="1">
      <c r="B29" s="10"/>
      <c r="F29"/>
    </row>
    <row r="30" spans="2:8" hidden="1">
      <c r="B30" s="10"/>
      <c r="F30"/>
    </row>
    <row r="31" spans="2:8" hidden="1">
      <c r="B31" s="10"/>
      <c r="F31"/>
    </row>
    <row r="34" spans="2:6" hidden="1">
      <c r="B34" s="10"/>
      <c r="F34"/>
    </row>
    <row r="35" spans="2:6" hidden="1">
      <c r="B35" s="10"/>
      <c r="F35"/>
    </row>
    <row r="36" spans="2:6" hidden="1">
      <c r="B36" s="10"/>
      <c r="F36"/>
    </row>
    <row r="37" spans="2:6" hidden="1">
      <c r="B37" s="10"/>
      <c r="F37"/>
    </row>
    <row r="38" spans="2:6" hidden="1">
      <c r="B38" s="10"/>
      <c r="F38"/>
    </row>
    <row r="39" spans="2:6" hidden="1">
      <c r="B39" s="10"/>
      <c r="F39"/>
    </row>
  </sheetData>
  <mergeCells count="2">
    <mergeCell ref="C8:E8"/>
    <mergeCell ref="F8:H8"/>
  </mergeCells>
  <conditionalFormatting sqref="B10:E17">
    <cfRule type="expression" dxfId="48" priority="2">
      <formula>MOD(ROW(),2)=0</formula>
    </cfRule>
  </conditionalFormatting>
  <conditionalFormatting sqref="B10:H17">
    <cfRule type="expression" dxfId="4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showGridLines="0" showRowColHeaders="0" zoomScale="80" zoomScaleNormal="80" workbookViewId="0">
      <selection activeCell="B8" sqref="B8:F9"/>
    </sheetView>
  </sheetViews>
  <sheetFormatPr defaultColWidth="0" defaultRowHeight="15" customHeight="1" zeroHeight="1"/>
  <cols>
    <col min="1" max="1" width="13.85546875" customWidth="1"/>
    <col min="2" max="2" width="61.5703125" bestFit="1" customWidth="1"/>
    <col min="3" max="6" width="20.28515625" customWidth="1"/>
    <col min="7" max="16384" width="2.7109375" hidden="1"/>
  </cols>
  <sheetData>
    <row r="1" spans="2:6"/>
    <row r="2" spans="2:6"/>
    <row r="3" spans="2:6"/>
    <row r="4" spans="2:6">
      <c r="B4" s="192"/>
      <c r="C4" s="193"/>
      <c r="D4" s="193"/>
      <c r="E4" s="193"/>
    </row>
    <row r="5" spans="2:6">
      <c r="B5" s="193"/>
      <c r="C5" s="193"/>
      <c r="D5" s="193"/>
      <c r="E5" s="193"/>
    </row>
    <row r="6" spans="2:6" ht="21.95" customHeight="1">
      <c r="B6" s="193"/>
      <c r="C6" s="193"/>
      <c r="D6" s="193"/>
      <c r="E6" s="193"/>
    </row>
    <row r="7" spans="2:6" ht="21.6" customHeight="1" thickBot="1">
      <c r="B7" s="5"/>
      <c r="C7" s="2"/>
      <c r="D7" s="2"/>
    </row>
    <row r="8" spans="2:6" ht="20.45" customHeight="1" thickTop="1" thickBot="1">
      <c r="B8" s="165" t="s">
        <v>0</v>
      </c>
      <c r="C8" s="189" t="s">
        <v>23</v>
      </c>
      <c r="D8" s="189"/>
      <c r="E8" s="190" t="s">
        <v>191</v>
      </c>
      <c r="F8" s="190"/>
    </row>
    <row r="9" spans="2:6" ht="20.45" customHeight="1" thickTop="1">
      <c r="B9" s="168"/>
      <c r="C9" s="38" t="s">
        <v>247</v>
      </c>
      <c r="D9" s="38" t="s">
        <v>249</v>
      </c>
      <c r="E9" s="38" t="s">
        <v>251</v>
      </c>
      <c r="F9" s="38" t="s">
        <v>250</v>
      </c>
    </row>
    <row r="10" spans="2:6" ht="20.45" customHeight="1">
      <c r="B10" s="46" t="s">
        <v>166</v>
      </c>
      <c r="C10" s="108"/>
      <c r="D10" s="109"/>
      <c r="E10" s="108"/>
      <c r="F10" s="109"/>
    </row>
    <row r="11" spans="2:6" ht="20.45" customHeight="1">
      <c r="B11" s="47" t="s">
        <v>167</v>
      </c>
      <c r="C11" s="99">
        <v>25385</v>
      </c>
      <c r="D11" s="100">
        <v>12905</v>
      </c>
      <c r="E11" s="99">
        <v>58254</v>
      </c>
      <c r="F11" s="100">
        <v>31117</v>
      </c>
    </row>
    <row r="12" spans="2:6" ht="20.45" customHeight="1">
      <c r="B12" s="47" t="s">
        <v>168</v>
      </c>
      <c r="C12" s="99">
        <v>110971</v>
      </c>
      <c r="D12" s="100">
        <v>104112</v>
      </c>
      <c r="E12" s="99">
        <v>345630</v>
      </c>
      <c r="F12" s="100">
        <v>276095</v>
      </c>
    </row>
    <row r="13" spans="2:6" ht="20.45" customHeight="1">
      <c r="B13" s="47" t="s">
        <v>169</v>
      </c>
      <c r="C13" s="99">
        <v>22900</v>
      </c>
      <c r="D13" s="100" t="s">
        <v>239</v>
      </c>
      <c r="E13" s="99">
        <v>24900</v>
      </c>
      <c r="F13" s="100">
        <v>1835</v>
      </c>
    </row>
    <row r="14" spans="2:6" ht="20.45" customHeight="1">
      <c r="B14" s="47" t="s">
        <v>170</v>
      </c>
      <c r="C14" s="99">
        <v>5129</v>
      </c>
      <c r="D14" s="100">
        <v>2311</v>
      </c>
      <c r="E14" s="99">
        <v>10008</v>
      </c>
      <c r="F14" s="100">
        <v>15768</v>
      </c>
    </row>
    <row r="15" spans="2:6" ht="20.45" customHeight="1">
      <c r="B15" s="47" t="s">
        <v>233</v>
      </c>
      <c r="C15" s="99">
        <v>21325</v>
      </c>
      <c r="D15" s="100">
        <v>5593</v>
      </c>
      <c r="E15" s="99">
        <v>28252</v>
      </c>
      <c r="F15" s="100">
        <v>31281</v>
      </c>
    </row>
    <row r="16" spans="2:6" ht="20.45" customHeight="1">
      <c r="B16" s="47" t="s">
        <v>171</v>
      </c>
      <c r="C16" s="99">
        <v>-10070</v>
      </c>
      <c r="D16" s="100">
        <v>-6522</v>
      </c>
      <c r="E16" s="99">
        <v>-24789</v>
      </c>
      <c r="F16" s="100">
        <v>-20348</v>
      </c>
    </row>
    <row r="17" spans="2:6" ht="20.45" customHeight="1">
      <c r="B17" s="47" t="s">
        <v>234</v>
      </c>
      <c r="C17" s="99" t="s">
        <v>239</v>
      </c>
      <c r="D17" s="100">
        <v>4058</v>
      </c>
      <c r="E17" s="99" t="s">
        <v>239</v>
      </c>
      <c r="F17" s="100">
        <v>19799</v>
      </c>
    </row>
    <row r="18" spans="2:6" ht="20.45" customHeight="1">
      <c r="B18" s="47" t="s">
        <v>172</v>
      </c>
      <c r="C18" s="101">
        <v>10847</v>
      </c>
      <c r="D18" s="102">
        <v>6041</v>
      </c>
      <c r="E18" s="101">
        <v>29792</v>
      </c>
      <c r="F18" s="102">
        <v>24341</v>
      </c>
    </row>
    <row r="19" spans="2:6" ht="20.45" customHeight="1">
      <c r="B19" s="47"/>
      <c r="C19" s="113">
        <v>186487</v>
      </c>
      <c r="D19" s="112">
        <v>128498</v>
      </c>
      <c r="E19" s="113">
        <v>472047</v>
      </c>
      <c r="F19" s="95">
        <v>379888</v>
      </c>
    </row>
    <row r="20" spans="2:6" ht="20.45" customHeight="1">
      <c r="B20" s="46" t="s">
        <v>173</v>
      </c>
      <c r="C20" s="99"/>
      <c r="D20" s="100"/>
      <c r="E20" s="99"/>
      <c r="F20" s="94"/>
    </row>
    <row r="21" spans="2:6" ht="20.45" customHeight="1">
      <c r="B21" s="47" t="s">
        <v>211</v>
      </c>
      <c r="C21" s="99">
        <v>-63250</v>
      </c>
      <c r="D21" s="100">
        <v>-53041</v>
      </c>
      <c r="E21" s="99">
        <v>-143352</v>
      </c>
      <c r="F21" s="94">
        <v>-153330</v>
      </c>
    </row>
    <row r="22" spans="2:6" ht="20.45" customHeight="1">
      <c r="B22" s="47" t="s">
        <v>235</v>
      </c>
      <c r="C22" s="99">
        <v>-442</v>
      </c>
      <c r="D22" s="100">
        <v>-513</v>
      </c>
      <c r="E22" s="99">
        <v>-1346</v>
      </c>
      <c r="F22" s="150">
        <v>-1527</v>
      </c>
    </row>
    <row r="23" spans="2:6" ht="20.45" customHeight="1">
      <c r="B23" s="47" t="s">
        <v>174</v>
      </c>
      <c r="C23" s="99">
        <v>-11682</v>
      </c>
      <c r="D23" s="100">
        <v>-8860</v>
      </c>
      <c r="E23" s="99">
        <v>-36422</v>
      </c>
      <c r="F23" s="94">
        <v>-24617</v>
      </c>
    </row>
    <row r="24" spans="2:6" ht="20.45" customHeight="1">
      <c r="B24" s="47" t="s">
        <v>240</v>
      </c>
      <c r="C24" s="99" t="s">
        <v>239</v>
      </c>
      <c r="D24" s="100">
        <v>-244</v>
      </c>
      <c r="E24" s="99"/>
      <c r="F24" s="94"/>
    </row>
    <row r="25" spans="2:6" ht="20.45" customHeight="1">
      <c r="B25" s="47" t="s">
        <v>175</v>
      </c>
      <c r="C25" s="99">
        <v>-17752</v>
      </c>
      <c r="D25" s="100">
        <v>-5672</v>
      </c>
      <c r="E25" s="99">
        <v>-10461</v>
      </c>
      <c r="F25" s="94">
        <v>-72138</v>
      </c>
    </row>
    <row r="26" spans="2:6" ht="20.45" customHeight="1">
      <c r="B26" s="47" t="s">
        <v>236</v>
      </c>
      <c r="C26" s="99">
        <v>-68665</v>
      </c>
      <c r="D26" s="100">
        <v>-35989</v>
      </c>
      <c r="E26" s="99">
        <v>-189834</v>
      </c>
      <c r="F26" s="94">
        <v>-57700</v>
      </c>
    </row>
    <row r="27" spans="2:6" ht="20.45" customHeight="1">
      <c r="B27" s="47" t="s">
        <v>237</v>
      </c>
      <c r="C27" s="99">
        <v>-6309</v>
      </c>
      <c r="D27" s="100" t="s">
        <v>239</v>
      </c>
      <c r="E27" s="99">
        <v>-19645</v>
      </c>
      <c r="F27" s="94" t="s">
        <v>239</v>
      </c>
    </row>
    <row r="28" spans="2:6" ht="20.45" customHeight="1">
      <c r="B28" s="47" t="s">
        <v>176</v>
      </c>
      <c r="C28" s="99">
        <v>-2287</v>
      </c>
      <c r="D28" s="100">
        <v>-4873</v>
      </c>
      <c r="E28" s="99">
        <v>-4923</v>
      </c>
      <c r="F28" s="94">
        <v>-10095</v>
      </c>
    </row>
    <row r="29" spans="2:6" ht="20.45" customHeight="1">
      <c r="B29" s="47" t="s">
        <v>238</v>
      </c>
      <c r="C29" s="99">
        <v>-4714</v>
      </c>
      <c r="D29" s="100">
        <v>-5116</v>
      </c>
      <c r="E29" s="99">
        <v>-14266</v>
      </c>
      <c r="F29" s="94">
        <v>-15733</v>
      </c>
    </row>
    <row r="30" spans="2:6" ht="20.45" customHeight="1">
      <c r="B30" s="47" t="s">
        <v>177</v>
      </c>
      <c r="C30" s="99">
        <v>-4439</v>
      </c>
      <c r="D30" s="100">
        <v>-5716</v>
      </c>
      <c r="E30" s="99">
        <v>-14871</v>
      </c>
      <c r="F30" s="94">
        <v>-6986</v>
      </c>
    </row>
    <row r="31" spans="2:6" ht="20.45" customHeight="1">
      <c r="B31" s="47" t="s">
        <v>172</v>
      </c>
      <c r="C31" s="101">
        <v>-4341</v>
      </c>
      <c r="D31" s="102">
        <v>-5126</v>
      </c>
      <c r="E31" s="101">
        <v>-23863</v>
      </c>
      <c r="F31" s="96">
        <v>-9759</v>
      </c>
    </row>
    <row r="32" spans="2:6" ht="20.45" customHeight="1">
      <c r="B32" s="47"/>
      <c r="C32" s="151">
        <v>-183881</v>
      </c>
      <c r="D32" s="152">
        <v>-125150</v>
      </c>
      <c r="E32" s="151">
        <v>-458983</v>
      </c>
      <c r="F32" s="153">
        <v>-351885</v>
      </c>
    </row>
    <row r="33" spans="2:6" ht="20.45" customHeight="1" thickBot="1">
      <c r="B33" s="46" t="s">
        <v>178</v>
      </c>
      <c r="C33" s="117">
        <v>2606</v>
      </c>
      <c r="D33" s="118">
        <v>3348</v>
      </c>
      <c r="E33" s="117">
        <v>13064</v>
      </c>
      <c r="F33" s="97">
        <v>28003</v>
      </c>
    </row>
    <row r="34" spans="2:6" ht="15.75" thickTop="1"/>
  </sheetData>
  <mergeCells count="3">
    <mergeCell ref="B4:E6"/>
    <mergeCell ref="C8:D8"/>
    <mergeCell ref="E8:F8"/>
  </mergeCells>
  <conditionalFormatting sqref="B10:F16 B17:B32 F17:F18">
    <cfRule type="expression" dxfId="46" priority="20">
      <formula>MOD(ROW(),2)=0</formula>
    </cfRule>
  </conditionalFormatting>
  <conditionalFormatting sqref="F19:F29">
    <cfRule type="expression" dxfId="45" priority="19">
      <formula>MOD(ROW(),2)=0</formula>
    </cfRule>
  </conditionalFormatting>
  <conditionalFormatting sqref="B18:B32 F18:F29">
    <cfRule type="expression" dxfId="44" priority="18">
      <formula>MOD(ROW(),2)=0</formula>
    </cfRule>
  </conditionalFormatting>
  <conditionalFormatting sqref="C28:C31">
    <cfRule type="expression" dxfId="43" priority="17">
      <formula>MOD(ROW(),2)=0</formula>
    </cfRule>
  </conditionalFormatting>
  <conditionalFormatting sqref="C28:C31">
    <cfRule type="expression" dxfId="42" priority="16">
      <formula>MOD(ROW(),2)=0</formula>
    </cfRule>
  </conditionalFormatting>
  <conditionalFormatting sqref="B33">
    <cfRule type="expression" dxfId="41" priority="15">
      <formula>MOD(ROW(),2)=0</formula>
    </cfRule>
  </conditionalFormatting>
  <conditionalFormatting sqref="B33">
    <cfRule type="expression" dxfId="40" priority="14">
      <formula>MOD(ROW(),2)=0</formula>
    </cfRule>
  </conditionalFormatting>
  <conditionalFormatting sqref="C32:C33">
    <cfRule type="expression" dxfId="39" priority="13">
      <formula>MOD(ROW(),2)=0</formula>
    </cfRule>
  </conditionalFormatting>
  <conditionalFormatting sqref="C32:C33">
    <cfRule type="expression" dxfId="38" priority="12">
      <formula>MOD(ROW(),2)=0</formula>
    </cfRule>
  </conditionalFormatting>
  <conditionalFormatting sqref="D30:D33">
    <cfRule type="expression" dxfId="37" priority="11">
      <formula>MOD(ROW(),2)=0</formula>
    </cfRule>
  </conditionalFormatting>
  <conditionalFormatting sqref="D30:D33">
    <cfRule type="expression" dxfId="36" priority="10">
      <formula>MOD(ROW(),2)=0</formula>
    </cfRule>
  </conditionalFormatting>
  <conditionalFormatting sqref="E30:E33">
    <cfRule type="expression" dxfId="35" priority="9">
      <formula>MOD(ROW(),2)=0</formula>
    </cfRule>
  </conditionalFormatting>
  <conditionalFormatting sqref="E30:E33">
    <cfRule type="expression" dxfId="34" priority="8">
      <formula>MOD(ROW(),2)=0</formula>
    </cfRule>
  </conditionalFormatting>
  <conditionalFormatting sqref="F30:F33">
    <cfRule type="expression" dxfId="33" priority="7">
      <formula>MOD(ROW(),2)=0</formula>
    </cfRule>
  </conditionalFormatting>
  <conditionalFormatting sqref="F30:F33">
    <cfRule type="expression" dxfId="32" priority="6">
      <formula>MOD(ROW(),2)=0</formula>
    </cfRule>
  </conditionalFormatting>
  <conditionalFormatting sqref="D17:D29">
    <cfRule type="expression" dxfId="31" priority="2">
      <formula>MOD(ROW(),2)=0</formula>
    </cfRule>
  </conditionalFormatting>
  <conditionalFormatting sqref="E17:E29">
    <cfRule type="expression" dxfId="30" priority="1">
      <formula>MOD(ROW(),2)=0</formula>
    </cfRule>
  </conditionalFormatting>
  <conditionalFormatting sqref="C17:C27">
    <cfRule type="expression" dxfId="29" priority="3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showRowColHeaders="0" zoomScale="85" zoomScaleNormal="85" workbookViewId="0">
      <selection activeCell="B12" sqref="B12"/>
    </sheetView>
  </sheetViews>
  <sheetFormatPr defaultColWidth="0" defaultRowHeight="15" zeroHeight="1"/>
  <cols>
    <col min="1" max="1" width="13.855468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12" customWidth="1"/>
    <col min="10" max="10" width="4.140625" hidden="1" customWidth="1"/>
    <col min="11" max="16384" width="8.7109375" hidden="1"/>
  </cols>
  <sheetData>
    <row r="1" spans="2:9"/>
    <row r="2" spans="2:9"/>
    <row r="3" spans="2:9"/>
    <row r="4" spans="2:9" ht="15" customHeight="1">
      <c r="B4" s="192"/>
      <c r="C4" s="192"/>
      <c r="D4" s="192"/>
      <c r="E4" s="192"/>
      <c r="F4" s="192"/>
      <c r="G4" s="192"/>
      <c r="H4" s="192"/>
      <c r="I4" s="192"/>
    </row>
    <row r="5" spans="2:9" ht="15" customHeight="1">
      <c r="B5" s="192"/>
      <c r="C5" s="192"/>
      <c r="D5" s="192"/>
      <c r="E5" s="192"/>
      <c r="F5" s="192"/>
      <c r="G5" s="192"/>
      <c r="H5" s="192"/>
      <c r="I5" s="192"/>
    </row>
    <row r="6" spans="2:9" ht="15" customHeight="1">
      <c r="B6" s="192"/>
      <c r="C6" s="192"/>
      <c r="D6" s="192"/>
      <c r="E6" s="192"/>
      <c r="F6" s="192"/>
      <c r="G6" s="192"/>
      <c r="H6" s="192"/>
      <c r="I6" s="192"/>
    </row>
    <row r="7" spans="2:9" ht="20.100000000000001" customHeight="1">
      <c r="B7" s="199" t="s">
        <v>0</v>
      </c>
      <c r="C7" s="13"/>
      <c r="D7" s="13"/>
      <c r="E7" s="13"/>
      <c r="F7" s="13"/>
      <c r="G7" s="13"/>
      <c r="H7" s="13"/>
      <c r="I7" s="13"/>
    </row>
    <row r="8" spans="2:9" ht="20.45" customHeight="1">
      <c r="B8" s="41"/>
      <c r="C8" s="42">
        <v>2021</v>
      </c>
      <c r="D8" s="42">
        <v>2022</v>
      </c>
      <c r="E8" s="42">
        <v>2023</v>
      </c>
      <c r="F8" s="42">
        <v>2024</v>
      </c>
      <c r="G8" s="42">
        <v>2025</v>
      </c>
      <c r="H8" s="42">
        <v>2026</v>
      </c>
      <c r="I8" s="42" t="s">
        <v>32</v>
      </c>
    </row>
    <row r="9" spans="2:9" ht="20.45" customHeight="1">
      <c r="B9" s="141" t="s">
        <v>179</v>
      </c>
      <c r="C9" s="40"/>
      <c r="D9" s="40"/>
      <c r="E9" s="40"/>
      <c r="F9" s="40"/>
      <c r="G9" s="40"/>
      <c r="H9" s="40"/>
      <c r="I9" s="40"/>
    </row>
    <row r="10" spans="2:9" ht="20.45" customHeight="1">
      <c r="B10" s="39" t="s">
        <v>212</v>
      </c>
      <c r="C10" s="40">
        <v>54121</v>
      </c>
      <c r="D10" s="40">
        <v>265485</v>
      </c>
      <c r="E10" s="40">
        <v>265487</v>
      </c>
      <c r="F10" s="40">
        <v>265485</v>
      </c>
      <c r="G10" s="40">
        <v>1114237</v>
      </c>
      <c r="H10" s="40">
        <v>848750</v>
      </c>
      <c r="I10" s="120">
        <v>2813565</v>
      </c>
    </row>
    <row r="11" spans="2:9" ht="20.45" customHeight="1">
      <c r="B11" s="39" t="s">
        <v>213</v>
      </c>
      <c r="C11" s="40">
        <v>845</v>
      </c>
      <c r="D11" s="40">
        <v>3262</v>
      </c>
      <c r="E11" s="40">
        <v>2381</v>
      </c>
      <c r="F11" s="40" t="s">
        <v>241</v>
      </c>
      <c r="G11" s="40" t="s">
        <v>241</v>
      </c>
      <c r="H11" s="40" t="s">
        <v>241</v>
      </c>
      <c r="I11" s="122">
        <v>6488</v>
      </c>
    </row>
    <row r="12" spans="2:9" ht="20.45" customHeight="1">
      <c r="B12" s="39" t="s">
        <v>214</v>
      </c>
      <c r="C12" s="126">
        <v>138833</v>
      </c>
      <c r="D12" s="127">
        <v>540000</v>
      </c>
      <c r="E12" s="127">
        <v>540000</v>
      </c>
      <c r="F12" s="127">
        <v>270000</v>
      </c>
      <c r="G12" s="127" t="s">
        <v>241</v>
      </c>
      <c r="H12" s="127" t="s">
        <v>241</v>
      </c>
      <c r="I12" s="123">
        <v>1488833</v>
      </c>
    </row>
    <row r="13" spans="2:9" ht="20.45" customHeight="1">
      <c r="B13" s="141" t="s">
        <v>180</v>
      </c>
      <c r="C13" s="125">
        <v>193799</v>
      </c>
      <c r="D13" s="125">
        <v>808747</v>
      </c>
      <c r="E13" s="125">
        <v>807868</v>
      </c>
      <c r="F13" s="125">
        <v>535485</v>
      </c>
      <c r="G13" s="125">
        <v>1114237</v>
      </c>
      <c r="H13" s="125">
        <v>848750</v>
      </c>
      <c r="I13" s="121">
        <v>4308886</v>
      </c>
    </row>
    <row r="14" spans="2:9" ht="20.45" customHeight="1">
      <c r="B14" s="39" t="s">
        <v>181</v>
      </c>
      <c r="C14" s="40">
        <v>-165</v>
      </c>
      <c r="D14" s="40">
        <v>-754</v>
      </c>
      <c r="E14" s="40">
        <v>-754</v>
      </c>
      <c r="F14" s="40">
        <v>-424</v>
      </c>
      <c r="G14" s="40">
        <v>-2475</v>
      </c>
      <c r="H14" s="40">
        <v>-2380</v>
      </c>
      <c r="I14" s="120">
        <v>-6952</v>
      </c>
    </row>
    <row r="15" spans="2:9" ht="20.45" customHeight="1">
      <c r="B15" s="39" t="s">
        <v>182</v>
      </c>
      <c r="C15" s="40" t="s">
        <v>241</v>
      </c>
      <c r="D15" s="40" t="s">
        <v>241</v>
      </c>
      <c r="E15" s="40" t="s">
        <v>241</v>
      </c>
      <c r="F15" s="40" t="s">
        <v>241</v>
      </c>
      <c r="G15" s="40">
        <v>-7917</v>
      </c>
      <c r="H15" s="40">
        <v>-7917</v>
      </c>
      <c r="I15" s="122">
        <v>-15834</v>
      </c>
    </row>
    <row r="16" spans="2:9" ht="20.45" customHeight="1" thickBot="1">
      <c r="B16" s="141" t="s">
        <v>183</v>
      </c>
      <c r="C16" s="128">
        <v>193634</v>
      </c>
      <c r="D16" s="129">
        <v>807993</v>
      </c>
      <c r="E16" s="129">
        <v>807114</v>
      </c>
      <c r="F16" s="129">
        <v>535061</v>
      </c>
      <c r="G16" s="129">
        <v>1103845</v>
      </c>
      <c r="H16" s="129">
        <v>838453</v>
      </c>
      <c r="I16" s="124">
        <v>4286100</v>
      </c>
    </row>
    <row r="17" spans="3:9" ht="15.75" thickTop="1"/>
    <row r="18" spans="3:9"/>
    <row r="21" spans="3:9" hidden="1">
      <c r="C21" s="6"/>
      <c r="G21" s="6"/>
    </row>
    <row r="22" spans="3:9" hidden="1">
      <c r="C22" s="6"/>
      <c r="G22" s="6"/>
    </row>
    <row r="24" spans="3:9" hidden="1">
      <c r="C24" s="6"/>
      <c r="D24" s="6"/>
      <c r="E24" s="6"/>
      <c r="F24" s="6"/>
      <c r="G24" s="6"/>
      <c r="H24" s="6"/>
      <c r="I24" s="6"/>
    </row>
    <row r="25" spans="3:9" hidden="1">
      <c r="C25" s="6"/>
      <c r="D25" s="6"/>
      <c r="E25" s="6"/>
      <c r="F25" s="6"/>
    </row>
    <row r="26" spans="3:9" hidden="1">
      <c r="C26" s="6"/>
      <c r="D26" s="6"/>
      <c r="E26" s="6"/>
      <c r="F26" s="6"/>
      <c r="G26" s="6"/>
    </row>
    <row r="27" spans="3:9" hidden="1">
      <c r="C27" s="6"/>
      <c r="D27" s="6"/>
      <c r="E27" s="6"/>
      <c r="F27" s="6"/>
    </row>
    <row r="28" spans="3:9" hidden="1">
      <c r="C28" s="6"/>
      <c r="D28" s="6"/>
      <c r="E28" s="6"/>
      <c r="F28" s="6"/>
      <c r="G28" s="6"/>
      <c r="H28" s="6"/>
      <c r="I28" s="6"/>
    </row>
    <row r="29" spans="3:9" hidden="1">
      <c r="C29" s="6"/>
      <c r="D29" s="6"/>
      <c r="G29" s="6"/>
      <c r="H29" s="6"/>
      <c r="I29" s="6"/>
    </row>
    <row r="30" spans="3:9" hidden="1">
      <c r="G30" s="6"/>
    </row>
    <row r="31" spans="3:9" hidden="1">
      <c r="H31" s="6"/>
      <c r="I31" s="6"/>
    </row>
    <row r="32" spans="3:9" hidden="1">
      <c r="C32" s="6"/>
      <c r="D32" s="6"/>
      <c r="E32" s="6"/>
      <c r="F32" s="6"/>
      <c r="G32" s="6"/>
      <c r="H32" s="6"/>
      <c r="I32" s="6"/>
    </row>
  </sheetData>
  <mergeCells count="1">
    <mergeCell ref="B4:I6"/>
  </mergeCells>
  <conditionalFormatting sqref="B9:I16">
    <cfRule type="expression" dxfId="2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2021-11-11T20:03:05Z</dcterms:modified>
</cp:coreProperties>
</file>