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 e anos anteriores\2020\1 - Tabelas Release\Cemig GT\2022\3T22\"/>
    </mc:Choice>
  </mc:AlternateContent>
  <xr:revisionPtr revIDLastSave="0" documentId="13_ncr:1_{C9F1B5E1-A3D6-4DC0-898E-5DB05C3FC6A4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GT (Índice)" sheetId="1" r:id="rId1"/>
    <sheet name="1.1 Balanço de Energia" sheetId="22" r:id="rId2"/>
    <sheet name="1.2 Mercado de energia" sheetId="23" r:id="rId3"/>
    <sheet name="2.1 Receita" sheetId="24" r:id="rId4"/>
    <sheet name="2.2 Custos Despesas operaci" sheetId="25" r:id="rId5"/>
    <sheet name="2.3 LAJIDA" sheetId="26" r:id="rId6"/>
    <sheet name="2.4 Resultado Financeiro" sheetId="27" r:id="rId7"/>
    <sheet name="2.5 Endividamento" sheetId="13" r:id="rId8"/>
    <sheet name="2.6 Investimentos" sheetId="14" r:id="rId9"/>
    <sheet name="3.1 BP (Ativo)" sheetId="15" r:id="rId10"/>
    <sheet name="3.2 BP (Passivo)" sheetId="16" r:id="rId11"/>
    <sheet name="4.1 DRE" sheetId="28" r:id="rId12"/>
    <sheet name="5. Fluxo de caixa" sheetId="18" r:id="rId13"/>
  </sheets>
  <externalReferences>
    <externalReference r:id="rId14"/>
  </externalReferences>
  <definedNames>
    <definedName name="_Hlk160453777" localSheetId="4">'2.2 Custos Despesas operaci'!#REF!</definedName>
    <definedName name="_Toc229977613" localSheetId="12">'5. Fluxo de caixa'!$B$7</definedName>
    <definedName name="_Toc282006926" localSheetId="10">'3.2 BP (Passivo)'!$B$6</definedName>
    <definedName name="_Toc282006927" localSheetId="10">'3.2 BP (Passivo)'!$B$7</definedName>
    <definedName name="_Toc288721758" localSheetId="4">'2.2 Custos Despesas operaci'!#REF!</definedName>
    <definedName name="_Toc288721760" localSheetId="4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5" l="1"/>
  <c r="D25" i="25"/>
  <c r="F13" i="22"/>
  <c r="C17" i="14" l="1"/>
  <c r="C20" i="14" s="1"/>
  <c r="F28" i="25"/>
  <c r="E28" i="25"/>
  <c r="D28" i="25"/>
  <c r="C28" i="25"/>
  <c r="C24" i="14" l="1"/>
</calcChain>
</file>

<file path=xl/sharedStrings.xml><?xml version="1.0" encoding="utf-8"?>
<sst xmlns="http://schemas.openxmlformats.org/spreadsheetml/2006/main" count="411" uniqueCount="234">
  <si>
    <t>(Em milhares de Reais)</t>
  </si>
  <si>
    <t>(Em milhares de Reais, exceto resultado por ação)</t>
  </si>
  <si>
    <t>Trimestre</t>
  </si>
  <si>
    <t>-</t>
  </si>
  <si>
    <t>Outras receitas operacionais</t>
  </si>
  <si>
    <t>Participação dos empregados no resultado</t>
  </si>
  <si>
    <t>Obrigações pós-emprego</t>
  </si>
  <si>
    <t>Materiais</t>
  </si>
  <si>
    <t>Serviços de terceiros</t>
  </si>
  <si>
    <t>Depreciação e amortização</t>
  </si>
  <si>
    <t>Var %</t>
  </si>
  <si>
    <t>RECEITAS FINANCEIRAS</t>
  </si>
  <si>
    <t>Renda de aplicação financeira</t>
  </si>
  <si>
    <t>Acréscimos moratórios sobre venda de energia</t>
  </si>
  <si>
    <t xml:space="preserve">Variação monetária  </t>
  </si>
  <si>
    <t>Variação monetária/depósitos vinculados a litígios</t>
  </si>
  <si>
    <t>Outras</t>
  </si>
  <si>
    <t>PIS/Pasep e Cofins sobre receitas financeiras</t>
  </si>
  <si>
    <t>DESPESAS FINANCEIRAS</t>
  </si>
  <si>
    <t xml:space="preserve">Variações monetárias </t>
  </si>
  <si>
    <t>RESULTADO FINANCEIRO LÍQUIDO</t>
  </si>
  <si>
    <t>Consolidado</t>
  </si>
  <si>
    <t>Total</t>
  </si>
  <si>
    <t>Realizado</t>
  </si>
  <si>
    <t>Aquisições – Centroeste</t>
  </si>
  <si>
    <t>TOTAL</t>
  </si>
  <si>
    <t>MWh</t>
  </si>
  <si>
    <t>R$</t>
  </si>
  <si>
    <t>Industrial</t>
  </si>
  <si>
    <t>Comercial</t>
  </si>
  <si>
    <t>Rural</t>
  </si>
  <si>
    <t>Subtotal</t>
  </si>
  <si>
    <t>Fornec. não faturado, líquido</t>
  </si>
  <si>
    <t>Suprimento não faturado líquido</t>
  </si>
  <si>
    <t>RECURSOS TOTAIS</t>
  </si>
  <si>
    <t>REQUISITOS TOTAIS</t>
  </si>
  <si>
    <t>Geração - Centro de Gravidade</t>
  </si>
  <si>
    <t>Energia Comercializada</t>
  </si>
  <si>
    <t>Cemig</t>
  </si>
  <si>
    <t>Vendas no ACR e Leilão de ajuste</t>
  </si>
  <si>
    <t>Contratos Bilaterais</t>
  </si>
  <si>
    <t>Vendas na CCEE</t>
  </si>
  <si>
    <t>Vendas no MRE</t>
  </si>
  <si>
    <t>Compras na CCE</t>
  </si>
  <si>
    <t>Compra no MRE</t>
  </si>
  <si>
    <t>+ Depreciação e amortização</t>
  </si>
  <si>
    <t>Efeitos não recorrentes e não caixa</t>
  </si>
  <si>
    <t>= Lajida ajustado</t>
  </si>
  <si>
    <t>Geração</t>
  </si>
  <si>
    <t>Transmissão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</si>
  <si>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</si>
  <si>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</si>
  <si>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</si>
  <si>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</si>
  <si>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</si>
  <si>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</si>
  <si>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Imposto de renda e contribuição social a recuperar</t>
  </si>
  <si>
    <t>Dividendos a receber</t>
  </si>
  <si>
    <t>Ativo financeiro da concessão</t>
  </si>
  <si>
    <t>Ativos de contrato</t>
  </si>
  <si>
    <t xml:space="preserve">Outros </t>
  </si>
  <si>
    <t>TOTAL DO CIRCULANTE</t>
  </si>
  <si>
    <t>NÃO CIRCULANTE</t>
  </si>
  <si>
    <t xml:space="preserve">Títulos e valores mobiliários </t>
  </si>
  <si>
    <t>Imposto de renda e contribuição social diferidos</t>
  </si>
  <si>
    <t>Depósitos vinculados a litígios</t>
  </si>
  <si>
    <t>Outros</t>
  </si>
  <si>
    <t>Investimentos</t>
  </si>
  <si>
    <t>Imobilizado</t>
  </si>
  <si>
    <t>Intangível</t>
  </si>
  <si>
    <t>TOTAL DO NÃO CIRCULANTE</t>
  </si>
  <si>
    <t>TOTAL DO ATIVO</t>
  </si>
  <si>
    <t>Empréstimos, financiamentos e debêntures</t>
  </si>
  <si>
    <t xml:space="preserve">Fornecedores   </t>
  </si>
  <si>
    <t>Imposto de renda e contribuição social</t>
  </si>
  <si>
    <t>Impostos, taxas e contribuições</t>
  </si>
  <si>
    <t xml:space="preserve">Encargos regulatórios   </t>
  </si>
  <si>
    <t xml:space="preserve">Obrigações pós-emprego </t>
  </si>
  <si>
    <t>Juros sobre capital próprio e dividendos a pagar</t>
  </si>
  <si>
    <t>Salários e encargos sociais</t>
  </si>
  <si>
    <t xml:space="preserve">Impostos, taxas e contribuições   </t>
  </si>
  <si>
    <t xml:space="preserve">Encargos regulatórios  </t>
  </si>
  <si>
    <t xml:space="preserve">Obrigações pós-emprego    </t>
  </si>
  <si>
    <t xml:space="preserve">Provisões </t>
  </si>
  <si>
    <t>TOTAL DO PASSIVO</t>
  </si>
  <si>
    <t xml:space="preserve">PATRIMÔNIO LÍQUIDO </t>
  </si>
  <si>
    <t>Capital social</t>
  </si>
  <si>
    <t>Reservas de lucros</t>
  </si>
  <si>
    <t>Ajustes de avaliação patrimonial</t>
  </si>
  <si>
    <t>TOTAL DO PATRIMÔNIO LÍQUIDO</t>
  </si>
  <si>
    <t>TOTAL DO PASSIVO E DO PATRIMÔNIO LÍQUIDO</t>
  </si>
  <si>
    <t>RECEITA LÍQUIDA</t>
  </si>
  <si>
    <t>CUSTOS OPERACIONAIS</t>
  </si>
  <si>
    <t>LUCRO BRUTO</t>
  </si>
  <si>
    <t>DESPESAS OPERACIONAIS</t>
  </si>
  <si>
    <t>Despesas gerais e administrativas</t>
  </si>
  <si>
    <t>Outras despesas operacionais</t>
  </si>
  <si>
    <t>Resultado de equivalência patrimonial</t>
  </si>
  <si>
    <t>Resultado operacional antes do resultado financeiro e impostos</t>
  </si>
  <si>
    <t>Receitas financeiras</t>
  </si>
  <si>
    <t>Despesas financeiras</t>
  </si>
  <si>
    <t>Imposto de renda e contribuição social correntes</t>
  </si>
  <si>
    <t>FLUXO DE CAIXA DAS ATIVIDADES OPERACIONAIS</t>
  </si>
  <si>
    <t xml:space="preserve">Ajustes por: </t>
  </si>
  <si>
    <t>Despesas (receitas) que não afetam o caixa e equivalentes de caixa:</t>
  </si>
  <si>
    <t xml:space="preserve">Baixas de valor residual líquido de ativos financeiros da concessão, ativos de contrato, imobilizado e intangível </t>
  </si>
  <si>
    <t>Ajuste na expectativa do fluxo de caixa dos ativos financeiros e de contrato da concessão</t>
  </si>
  <si>
    <t>Equivalência patrimonial</t>
  </si>
  <si>
    <t xml:space="preserve">Juros e variações monetárias </t>
  </si>
  <si>
    <t>Variação cambial de empréstimos e financiamentos</t>
  </si>
  <si>
    <t>Efeitos da revisão tarifária periódica da RAP</t>
  </si>
  <si>
    <t>Amortização do custo de transação de empréstimos e financiamentos</t>
  </si>
  <si>
    <t>Reconhecimento de créditos extemporâneos de PIS/Pasep e Cofins s/ICMS</t>
  </si>
  <si>
    <t>Provisões para perdas operacionais, líquidas</t>
  </si>
  <si>
    <t>(Aumento) redução de ativos</t>
  </si>
  <si>
    <t>Concessionários e transporte de energia</t>
  </si>
  <si>
    <t xml:space="preserve">Depósitos vinculados a litígios </t>
  </si>
  <si>
    <t>Dividendos recebidos</t>
  </si>
  <si>
    <t>Ativos financeiros da concessão e ativos de contrato</t>
  </si>
  <si>
    <t>Aumento (redução) de passivos</t>
  </si>
  <si>
    <t>Fornecedores</t>
  </si>
  <si>
    <t>Imposto de renda e contribuição social a pagar</t>
  </si>
  <si>
    <t>Salários e contribuições sociais</t>
  </si>
  <si>
    <t>Encargos regulatórios</t>
  </si>
  <si>
    <t>Caixa gerado pelas atividades operacionais</t>
  </si>
  <si>
    <t>Imposto de renda e contribuição social pagos</t>
  </si>
  <si>
    <t>Juros pagos de empréstimos, financiamentos e debêntures</t>
  </si>
  <si>
    <t>Juros pagos de arrendamentos</t>
  </si>
  <si>
    <t>CAIXA LÍQUIDO GERADO PELAS ATIVIDADES OPERACIONAIS</t>
  </si>
  <si>
    <t>FLUXO DE CAIXA DAS ATIVIDADES DE INVESTIMENTO</t>
  </si>
  <si>
    <t>Aportes em investimentos</t>
  </si>
  <si>
    <t>FLUXO DE CAIXA DAS ATIVIDADES DE FINANCIAMENTO</t>
  </si>
  <si>
    <t>Pagamentos de empréstimos, financiamentos e debêntures</t>
  </si>
  <si>
    <t>Pagamentos de arrendamentos</t>
  </si>
  <si>
    <t>Fornecimento bruto de energia elétrica – com impostos</t>
  </si>
  <si>
    <t>Receita de atualização da bonificação pela outorga</t>
  </si>
  <si>
    <t>Transações com energia na CCEE</t>
  </si>
  <si>
    <t xml:space="preserve"> Moedas </t>
  </si>
  <si>
    <t xml:space="preserve"> Dólar Norte Americano </t>
  </si>
  <si>
    <t xml:space="preserve"> Total por moedas </t>
  </si>
  <si>
    <t xml:space="preserve"> (-) Custos de transação </t>
  </si>
  <si>
    <t xml:space="preserve"> (+/-) Recursos antecipados </t>
  </si>
  <si>
    <t xml:space="preserve"> Total geral </t>
  </si>
  <si>
    <t>Acumulado</t>
  </si>
  <si>
    <t>Lajida – R$ milhões</t>
  </si>
  <si>
    <t>Lucro líquido do período</t>
  </si>
  <si>
    <t>Variação monetária – Empréstimos, financiamentos e debêntures</t>
  </si>
  <si>
    <t>Variações cambiais de empréstimos e financiamentos</t>
  </si>
  <si>
    <t>Encargos de empréstimos, financiamentos e debêntures</t>
  </si>
  <si>
    <t>Variação monetária – Forluz</t>
  </si>
  <si>
    <t>LUCRO LÍQUIDO DO PERÍODO</t>
  </si>
  <si>
    <t xml:space="preserve">    Receita de operação e manutenção</t>
  </si>
  <si>
    <t>Receita de transmissão</t>
  </si>
  <si>
    <t xml:space="preserve">    Receita de construção</t>
  </si>
  <si>
    <t xml:space="preserve">    Remuneração financeira do ativo de contrato da transmissão</t>
  </si>
  <si>
    <t>+ Resultado financeiro líquido</t>
  </si>
  <si>
    <t xml:space="preserve">  - Resultado da RTP, líquido</t>
  </si>
  <si>
    <t>Atualização dos créditos de PIS/Pasep e Cofins</t>
  </si>
  <si>
    <t>Variação monetária de arrendamento</t>
  </si>
  <si>
    <t xml:space="preserve">                              - </t>
  </si>
  <si>
    <t xml:space="preserve">                   - </t>
  </si>
  <si>
    <t xml:space="preserve">                           - </t>
  </si>
  <si>
    <t>Lucros acumulados</t>
  </si>
  <si>
    <t>Revisão Tarifaria Periódica, líquida</t>
  </si>
  <si>
    <t>Resultado antes do imposto de renda e contribuição social</t>
  </si>
  <si>
    <t>Lucro básico e diluído por ação – R$</t>
  </si>
  <si>
    <t>Juros sobre capital próprio e dividendos pagos</t>
  </si>
  <si>
    <t>Perdas Geração RB</t>
  </si>
  <si>
    <t>Pessoal</t>
  </si>
  <si>
    <t>Receita por antecipação de prestação de serviço</t>
  </si>
  <si>
    <t>Baixa de ativo financeiro</t>
  </si>
  <si>
    <t>+/- Despesa de IR e Contribuição Social correntes e diferidos</t>
  </si>
  <si>
    <t xml:space="preserve">  + Baixa de ativo financeiro</t>
  </si>
  <si>
    <t xml:space="preserve">  - Reversão de provisão para perda - MESA</t>
  </si>
  <si>
    <t>Amortização dos custos de transação</t>
  </si>
  <si>
    <t>Outros ativos</t>
  </si>
  <si>
    <t>Outros passivos</t>
  </si>
  <si>
    <t>Adiantamento para futuro aumento de capital</t>
  </si>
  <si>
    <t>Despesas com vendas</t>
  </si>
  <si>
    <t>Repactuação do risco hidrológico – Lei 14.052/20</t>
  </si>
  <si>
    <t>Ganho na alienação de ativo mantido para venda</t>
  </si>
  <si>
    <t>CAIXA LÍQUIDO GERADO (CONSUMIDO) PELAS ATIVIDADES DE INVESTIMENTO</t>
  </si>
  <si>
    <t>Descrição (R$ milhões)</t>
  </si>
  <si>
    <t>Distribuição</t>
  </si>
  <si>
    <t>Holding</t>
  </si>
  <si>
    <t>Gasmig</t>
  </si>
  <si>
    <t>Cemig SIM</t>
  </si>
  <si>
    <t>CAIXA LÍQUIDO CONSUMIDO PELAS ATIVIDADES DE FINANCIAMENTO</t>
  </si>
  <si>
    <t>VARIAÇÃO LÍQUIDA DE CAIXA E EQUIVALENTES DE CAIXA</t>
  </si>
  <si>
    <t>Caixa e equivalentes de caixa no início do período</t>
  </si>
  <si>
    <t>CAIXA E EQUIVALENTES DE CAIXA NO FINAL DO PERÍODO</t>
  </si>
  <si>
    <t>Contratos de Compra</t>
  </si>
  <si>
    <t>Suprim. outras concessionárias (1)</t>
  </si>
  <si>
    <t>Jan a Set/2022</t>
  </si>
  <si>
    <t>Jan a Set/2021</t>
  </si>
  <si>
    <t>Jul a Set/2022</t>
  </si>
  <si>
    <t>Jul a Set/2021</t>
  </si>
  <si>
    <t>Receita de indenização da geração</t>
  </si>
  <si>
    <t>Tributos e encargos incidentes sobre as receitas</t>
  </si>
  <si>
    <t>Lucro líquido (prejuízo) do período</t>
  </si>
  <si>
    <t xml:space="preserve">  - Receita por antecipação de prestação de serviço, líquida (**)</t>
  </si>
  <si>
    <t xml:space="preserve">  - Ganho na alienação de ativo mantido para venda (nota 30)</t>
  </si>
  <si>
    <t xml:space="preserve">  - Reversão de Provisões Tributárias - INSS s/ PLR</t>
  </si>
  <si>
    <t xml:space="preserve">  + Perda por redução ao valor recuperável</t>
  </si>
  <si>
    <t xml:space="preserve">  + Provisões tributárias - Indenização do anuênio</t>
  </si>
  <si>
    <t xml:space="preserve">  - Opção de venda - SAAG</t>
  </si>
  <si>
    <t xml:space="preserve">  - Ganhos com repactuação do risco hidrológico - Lei 14.052/20, líquido</t>
  </si>
  <si>
    <t xml:space="preserve">  - Ganhos com repactuação do risco hidrológico - Lei 14.052/20, investidas</t>
  </si>
  <si>
    <t>Ágio na recompra de títulos de dívida (Eurobonds)</t>
  </si>
  <si>
    <t>Perdas com instrumentos financeiros derivativos</t>
  </si>
  <si>
    <t>Instrumentos financeiros derivativos - NDF</t>
  </si>
  <si>
    <t>Instrumentos financeiros derivativos - Swap</t>
  </si>
  <si>
    <t>Direito de uso</t>
  </si>
  <si>
    <t>Instrumentos financeiros derivativos - Opção de venda</t>
  </si>
  <si>
    <t>Passivo de arrendamentos</t>
  </si>
  <si>
    <t>Custos com energia elétrica</t>
  </si>
  <si>
    <t>Custos de construção</t>
  </si>
  <si>
    <t>Custos de operação</t>
  </si>
  <si>
    <t>Ágio na recompra de eurobonds</t>
  </si>
  <si>
    <t>Variação do valor justo de instrumentos financeiros derivativos - Swap/NDF</t>
  </si>
  <si>
    <t>Variação do valor justo de instrumentos financeiros derivativos - Opção de venda</t>
  </si>
  <si>
    <t>Liquidação de instrumentos financeiros derivativos</t>
  </si>
  <si>
    <t>Alienação de participação societária, líquida dos custos</t>
  </si>
  <si>
    <t>Outros custos e despesas operacionais</t>
  </si>
  <si>
    <t>Obrigações Pós-emprego</t>
  </si>
  <si>
    <t>Provisões (reversões) para contingências</t>
  </si>
  <si>
    <t>Perdas esperadas de créditos com liquidação duvidosa</t>
  </si>
  <si>
    <t>Opção de venda - SAAG</t>
  </si>
  <si>
    <t>Reversão de perda esperada com parte relacionada - Renova</t>
  </si>
  <si>
    <t>Perda por redução ao valor recuperável</t>
  </si>
  <si>
    <t xml:space="preserve">  - Resultado do Acordo entre FIP Melbourne e AGPar</t>
  </si>
  <si>
    <t>Lajida conforme “Resolução CVM 156”</t>
  </si>
  <si>
    <t>Variações cambiais de empréstimos e financiamentos (nota 19)</t>
  </si>
  <si>
    <t xml:space="preserve">  36.226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</si>
</sst>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sz val="11"/>
      <color rgb="FF404040"/>
      <name val="Arial"/>
      <family val="2"/>
    </font>
    <font>
      <sz val="12"/>
      <name val="Calibri Light"/>
      <family val="2"/>
      <scheme val="major"/>
    </font>
    <font>
      <b/>
      <sz val="10"/>
      <color theme="0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b/>
      <sz val="7"/>
      <color rgb="FF40404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/>
      <top style="thick">
        <color rgb="FFFFFFFF"/>
      </top>
      <bottom style="thin">
        <color theme="0"/>
      </bottom>
      <diagonal/>
    </border>
    <border>
      <left/>
      <right style="thin">
        <color theme="0"/>
      </right>
      <top style="thick">
        <color rgb="FFFFFFFF"/>
      </top>
      <bottom style="thin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ck">
        <color rgb="FFFFFFFF"/>
      </right>
      <top/>
      <bottom/>
      <diagonal/>
    </border>
    <border>
      <left style="thick">
        <color theme="0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2" borderId="0" applyFont="0" applyBorder="0" applyAlignment="0">
      <alignment vertical="center" wrapText="1"/>
    </xf>
    <xf numFmtId="0" fontId="8" fillId="0" borderId="0"/>
    <xf numFmtId="0" fontId="8" fillId="0" borderId="0"/>
    <xf numFmtId="0" fontId="15" fillId="0" borderId="0"/>
    <xf numFmtId="43" fontId="2" fillId="0" borderId="0" applyFont="0" applyFill="0" applyBorder="0" applyAlignment="0" applyProtection="0"/>
  </cellStyleXfs>
  <cellXfs count="174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5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4" borderId="0" xfId="0" applyFill="1"/>
    <xf numFmtId="0" fontId="7" fillId="0" borderId="0" xfId="0" applyFont="1" applyAlignment="1">
      <alignment vertical="center"/>
    </xf>
    <xf numFmtId="0" fontId="1" fillId="0" borderId="0" xfId="0" applyFont="1"/>
    <xf numFmtId="0" fontId="8" fillId="0" borderId="0" xfId="6"/>
    <xf numFmtId="0" fontId="16" fillId="6" borderId="11" xfId="0" applyFont="1" applyFill="1" applyBorder="1" applyAlignment="1">
      <alignment horizontal="center" vertical="center" wrapText="1"/>
    </xf>
    <xf numFmtId="14" fontId="16" fillId="6" borderId="11" xfId="0" applyNumberFormat="1" applyFont="1" applyFill="1" applyBorder="1" applyAlignment="1">
      <alignment horizontal="center" vertical="center" wrapText="1"/>
    </xf>
    <xf numFmtId="0" fontId="8" fillId="7" borderId="0" xfId="6" applyFill="1"/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20" fillId="0" borderId="0" xfId="6" applyFont="1"/>
    <xf numFmtId="0" fontId="10" fillId="4" borderId="2" xfId="0" applyFont="1" applyFill="1" applyBorder="1" applyAlignment="1">
      <alignment horizontal="left" vertical="center" wrapText="1" indent="2"/>
    </xf>
    <xf numFmtId="168" fontId="10" fillId="4" borderId="2" xfId="1" applyNumberFormat="1" applyFont="1" applyFill="1" applyBorder="1" applyAlignment="1">
      <alignment horizontal="right" vertical="center" wrapText="1"/>
    </xf>
    <xf numFmtId="168" fontId="9" fillId="2" borderId="2" xfId="1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 indent="2"/>
    </xf>
    <xf numFmtId="0" fontId="21" fillId="5" borderId="2" xfId="0" applyFont="1" applyFill="1" applyBorder="1" applyAlignment="1">
      <alignment vertical="center" wrapText="1"/>
    </xf>
    <xf numFmtId="168" fontId="21" fillId="5" borderId="4" xfId="1" applyNumberFormat="1" applyFont="1" applyFill="1" applyBorder="1" applyAlignment="1">
      <alignment horizontal="right" vertical="center" wrapText="1"/>
    </xf>
    <xf numFmtId="0" fontId="16" fillId="6" borderId="3" xfId="0" applyFont="1" applyFill="1" applyBorder="1" applyAlignment="1">
      <alignment horizontal="center" vertical="center" wrapText="1"/>
    </xf>
    <xf numFmtId="17" fontId="16" fillId="6" borderId="3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center" wrapText="1"/>
    </xf>
    <xf numFmtId="167" fontId="12" fillId="8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167" fontId="12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3" fontId="12" fillId="8" borderId="2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 wrapText="1"/>
    </xf>
    <xf numFmtId="167" fontId="12" fillId="2" borderId="8" xfId="0" applyNumberFormat="1" applyFont="1" applyFill="1" applyBorder="1" applyAlignment="1">
      <alignment horizontal="right" vertical="center" wrapText="1"/>
    </xf>
    <xf numFmtId="167" fontId="11" fillId="2" borderId="2" xfId="0" applyNumberFormat="1" applyFont="1" applyFill="1" applyBorder="1" applyAlignment="1">
      <alignment horizontal="right" vertical="center" wrapText="1"/>
    </xf>
    <xf numFmtId="167" fontId="11" fillId="2" borderId="5" xfId="0" applyNumberFormat="1" applyFont="1" applyFill="1" applyBorder="1" applyAlignment="1">
      <alignment horizontal="right" vertical="center" wrapText="1"/>
    </xf>
    <xf numFmtId="167" fontId="11" fillId="2" borderId="6" xfId="0" applyNumberFormat="1" applyFont="1" applyFill="1" applyBorder="1" applyAlignment="1">
      <alignment horizontal="right" vertical="center" wrapText="1"/>
    </xf>
    <xf numFmtId="167" fontId="12" fillId="2" borderId="7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3" fontId="12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>
      <alignment horizontal="right" vertical="center"/>
    </xf>
    <xf numFmtId="167" fontId="12" fillId="2" borderId="2" xfId="0" applyNumberFormat="1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2" borderId="8" xfId="0" applyNumberFormat="1" applyFont="1" applyFill="1" applyBorder="1" applyAlignment="1">
      <alignment horizontal="right" vertical="center"/>
    </xf>
    <xf numFmtId="167" fontId="12" fillId="2" borderId="9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Alignment="1">
      <alignment horizontal="right" vertical="center"/>
    </xf>
    <xf numFmtId="167" fontId="11" fillId="2" borderId="0" xfId="0" applyNumberFormat="1" applyFont="1" applyFill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3" fontId="12" fillId="2" borderId="17" xfId="0" applyNumberFormat="1" applyFont="1" applyFill="1" applyBorder="1" applyAlignment="1">
      <alignment horizontal="right" vertical="center"/>
    </xf>
    <xf numFmtId="167" fontId="12" fillId="2" borderId="18" xfId="0" applyNumberFormat="1" applyFont="1" applyFill="1" applyBorder="1" applyAlignment="1">
      <alignment horizontal="right" vertical="center"/>
    </xf>
    <xf numFmtId="3" fontId="12" fillId="2" borderId="18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3" fontId="11" fillId="2" borderId="5" xfId="0" applyNumberFormat="1" applyFont="1" applyFill="1" applyBorder="1" applyAlignment="1">
      <alignment horizontal="right" vertical="center"/>
    </xf>
    <xf numFmtId="167" fontId="11" fillId="2" borderId="5" xfId="0" applyNumberFormat="1" applyFont="1" applyFill="1" applyBorder="1" applyAlignment="1">
      <alignment horizontal="right" vertical="center"/>
    </xf>
    <xf numFmtId="0" fontId="25" fillId="0" borderId="0" xfId="6" applyFont="1"/>
    <xf numFmtId="0" fontId="8" fillId="0" borderId="21" xfId="6" applyBorder="1"/>
    <xf numFmtId="0" fontId="26" fillId="0" borderId="21" xfId="0" applyFont="1" applyBorder="1" applyAlignment="1">
      <alignment horizontal="left" indent="1"/>
    </xf>
    <xf numFmtId="164" fontId="27" fillId="0" borderId="22" xfId="3" applyNumberFormat="1" applyFont="1" applyBorder="1" applyAlignment="1">
      <alignment horizontal="center"/>
    </xf>
    <xf numFmtId="164" fontId="27" fillId="0" borderId="22" xfId="3" applyNumberFormat="1" applyFont="1" applyBorder="1" applyAlignment="1">
      <alignment horizontal="left" indent="1"/>
    </xf>
    <xf numFmtId="0" fontId="22" fillId="11" borderId="21" xfId="0" applyFont="1" applyFill="1" applyBorder="1" applyAlignment="1">
      <alignment horizontal="left" indent="2"/>
    </xf>
    <xf numFmtId="164" fontId="8" fillId="11" borderId="22" xfId="3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left" indent="2"/>
    </xf>
    <xf numFmtId="164" fontId="8" fillId="0" borderId="22" xfId="3" applyNumberFormat="1" applyFont="1" applyFill="1" applyBorder="1" applyAlignment="1">
      <alignment horizontal="center"/>
    </xf>
    <xf numFmtId="164" fontId="8" fillId="0" borderId="22" xfId="3" applyNumberFormat="1" applyFont="1" applyBorder="1" applyAlignment="1">
      <alignment horizontal="center"/>
    </xf>
    <xf numFmtId="164" fontId="28" fillId="0" borderId="22" xfId="3" applyNumberFormat="1" applyFont="1" applyBorder="1"/>
    <xf numFmtId="0" fontId="8" fillId="0" borderId="21" xfId="6" applyBorder="1" applyAlignment="1">
      <alignment horizontal="left" indent="1"/>
    </xf>
    <xf numFmtId="164" fontId="28" fillId="0" borderId="22" xfId="3" applyNumberFormat="1" applyFont="1" applyBorder="1" applyAlignment="1">
      <alignment horizontal="center"/>
    </xf>
    <xf numFmtId="0" fontId="29" fillId="0" borderId="21" xfId="0" applyFont="1" applyBorder="1" applyAlignment="1">
      <alignment horizontal="left" indent="1"/>
    </xf>
    <xf numFmtId="0" fontId="29" fillId="0" borderId="23" xfId="0" applyFont="1" applyBorder="1"/>
    <xf numFmtId="164" fontId="27" fillId="0" borderId="24" xfId="3" applyNumberFormat="1" applyFont="1" applyBorder="1" applyAlignment="1">
      <alignment horizontal="center"/>
    </xf>
    <xf numFmtId="164" fontId="28" fillId="0" borderId="24" xfId="3" applyNumberFormat="1" applyFont="1" applyBorder="1"/>
    <xf numFmtId="167" fontId="11" fillId="2" borderId="8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167" fontId="12" fillId="2" borderId="0" xfId="0" applyNumberFormat="1" applyFont="1" applyFill="1" applyAlignment="1">
      <alignment horizontal="right" vertical="center" wrapText="1"/>
    </xf>
    <xf numFmtId="167" fontId="11" fillId="2" borderId="0" xfId="0" applyNumberFormat="1" applyFont="1" applyFill="1" applyAlignment="1">
      <alignment horizontal="right" vertical="center" wrapText="1"/>
    </xf>
    <xf numFmtId="167" fontId="11" fillId="2" borderId="27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Alignment="1">
      <alignment horizontal="right" vertical="center" wrapText="1"/>
    </xf>
    <xf numFmtId="167" fontId="11" fillId="0" borderId="0" xfId="0" applyNumberFormat="1" applyFont="1" applyAlignment="1">
      <alignment horizontal="right" vertical="center" wrapText="1"/>
    </xf>
    <xf numFmtId="167" fontId="11" fillId="2" borderId="26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167" fontId="11" fillId="2" borderId="28" xfId="0" applyNumberFormat="1" applyFont="1" applyFill="1" applyBorder="1" applyAlignment="1">
      <alignment horizontal="right" vertical="center" wrapText="1"/>
    </xf>
    <xf numFmtId="0" fontId="11" fillId="8" borderId="2" xfId="0" applyFont="1" applyFill="1" applyBorder="1" applyAlignment="1">
      <alignment vertical="center" wrapText="1"/>
    </xf>
    <xf numFmtId="49" fontId="12" fillId="0" borderId="2" xfId="0" applyNumberFormat="1" applyFont="1" applyBorder="1" applyAlignment="1">
      <alignment vertical="center"/>
    </xf>
    <xf numFmtId="167" fontId="12" fillId="0" borderId="2" xfId="0" applyNumberFormat="1" applyFont="1" applyBorder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167" fontId="12" fillId="8" borderId="2" xfId="0" applyNumberFormat="1" applyFont="1" applyFill="1" applyBorder="1" applyAlignment="1">
      <alignment horizontal="right" vertical="center"/>
    </xf>
    <xf numFmtId="166" fontId="12" fillId="8" borderId="0" xfId="0" applyNumberFormat="1" applyFont="1" applyFill="1" applyAlignment="1">
      <alignment horizontal="right" vertical="center"/>
    </xf>
    <xf numFmtId="49" fontId="12" fillId="8" borderId="2" xfId="0" applyNumberFormat="1" applyFont="1" applyFill="1" applyBorder="1" applyAlignment="1">
      <alignment vertical="center" wrapText="1"/>
    </xf>
    <xf numFmtId="167" fontId="11" fillId="8" borderId="2" xfId="0" applyNumberFormat="1" applyFont="1" applyFill="1" applyBorder="1" applyAlignment="1">
      <alignment horizontal="right" vertical="center" wrapText="1"/>
    </xf>
    <xf numFmtId="167" fontId="12" fillId="0" borderId="9" xfId="0" applyNumberFormat="1" applyFont="1" applyBorder="1" applyAlignment="1">
      <alignment horizontal="right" vertical="center" wrapText="1"/>
    </xf>
    <xf numFmtId="167" fontId="11" fillId="0" borderId="2" xfId="0" applyNumberFormat="1" applyFont="1" applyBorder="1" applyAlignment="1">
      <alignment horizontal="right" vertical="center" wrapText="1"/>
    </xf>
    <xf numFmtId="167" fontId="11" fillId="0" borderId="8" xfId="0" applyNumberFormat="1" applyFont="1" applyBorder="1" applyAlignment="1">
      <alignment horizontal="right" vertical="center"/>
    </xf>
    <xf numFmtId="167" fontId="11" fillId="0" borderId="9" xfId="0" applyNumberFormat="1" applyFont="1" applyBorder="1" applyAlignment="1">
      <alignment horizontal="right" vertical="center"/>
    </xf>
    <xf numFmtId="166" fontId="11" fillId="0" borderId="7" xfId="0" applyNumberFormat="1" applyFont="1" applyBorder="1" applyAlignment="1">
      <alignment horizontal="right" vertical="center"/>
    </xf>
    <xf numFmtId="167" fontId="12" fillId="8" borderId="8" xfId="0" applyNumberFormat="1" applyFont="1" applyFill="1" applyBorder="1" applyAlignment="1">
      <alignment horizontal="right" vertical="center"/>
    </xf>
    <xf numFmtId="167" fontId="12" fillId="8" borderId="9" xfId="0" applyNumberFormat="1" applyFont="1" applyFill="1" applyBorder="1" applyAlignment="1">
      <alignment horizontal="right" vertical="center"/>
    </xf>
    <xf numFmtId="166" fontId="12" fillId="8" borderId="7" xfId="0" applyNumberFormat="1" applyFont="1" applyFill="1" applyBorder="1" applyAlignment="1">
      <alignment horizontal="right" vertical="center"/>
    </xf>
    <xf numFmtId="167" fontId="12" fillId="2" borderId="2" xfId="0" applyNumberFormat="1" applyFont="1" applyFill="1" applyBorder="1" applyAlignment="1">
      <alignment vertical="top" wrapText="1"/>
    </xf>
    <xf numFmtId="167" fontId="11" fillId="2" borderId="25" xfId="0" applyNumberFormat="1" applyFont="1" applyFill="1" applyBorder="1" applyAlignment="1">
      <alignment horizontal="right" vertical="center" wrapText="1"/>
    </xf>
    <xf numFmtId="167" fontId="12" fillId="2" borderId="9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167" fontId="12" fillId="0" borderId="30" xfId="0" applyNumberFormat="1" applyFont="1" applyBorder="1" applyAlignment="1">
      <alignment horizontal="right" vertical="center"/>
    </xf>
    <xf numFmtId="167" fontId="12" fillId="8" borderId="30" xfId="0" applyNumberFormat="1" applyFont="1" applyFill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167" fontId="11" fillId="0" borderId="31" xfId="0" applyNumberFormat="1" applyFont="1" applyBorder="1" applyAlignment="1">
      <alignment horizontal="right" vertical="center"/>
    </xf>
    <xf numFmtId="167" fontId="12" fillId="8" borderId="31" xfId="0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horizontal="right" vertical="center" wrapText="1"/>
    </xf>
    <xf numFmtId="0" fontId="23" fillId="9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 indent="2"/>
    </xf>
    <xf numFmtId="0" fontId="23" fillId="9" borderId="0" xfId="0" applyFont="1" applyFill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167" fontId="11" fillId="2" borderId="32" xfId="0" applyNumberFormat="1" applyFont="1" applyFill="1" applyBorder="1" applyAlignment="1">
      <alignment horizontal="right" vertical="center" wrapText="1"/>
    </xf>
    <xf numFmtId="167" fontId="11" fillId="2" borderId="33" xfId="0" applyNumberFormat="1" applyFont="1" applyFill="1" applyBorder="1" applyAlignment="1">
      <alignment horizontal="right" vertical="center" wrapText="1"/>
    </xf>
    <xf numFmtId="167" fontId="11" fillId="0" borderId="27" xfId="0" applyNumberFormat="1" applyFont="1" applyBorder="1" applyAlignment="1">
      <alignment horizontal="right" vertical="center" wrapText="1"/>
    </xf>
    <xf numFmtId="167" fontId="11" fillId="0" borderId="26" xfId="0" applyNumberFormat="1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vertical="center" wrapText="1"/>
    </xf>
    <xf numFmtId="3" fontId="11" fillId="2" borderId="25" xfId="0" applyNumberFormat="1" applyFont="1" applyFill="1" applyBorder="1" applyAlignment="1">
      <alignment horizontal="right" vertical="center" wrapText="1"/>
    </xf>
    <xf numFmtId="3" fontId="11" fillId="2" borderId="27" xfId="0" applyNumberFormat="1" applyFont="1" applyFill="1" applyBorder="1" applyAlignment="1">
      <alignment horizontal="right" vertical="center" wrapText="1"/>
    </xf>
    <xf numFmtId="3" fontId="11" fillId="2" borderId="26" xfId="0" applyNumberFormat="1" applyFont="1" applyFill="1" applyBorder="1" applyAlignment="1">
      <alignment horizontal="right" vertical="center" wrapText="1"/>
    </xf>
    <xf numFmtId="167" fontId="11" fillId="8" borderId="26" xfId="0" applyNumberFormat="1" applyFont="1" applyFill="1" applyBorder="1" applyAlignment="1">
      <alignment horizontal="right" vertical="center" wrapText="1"/>
    </xf>
    <xf numFmtId="0" fontId="12" fillId="8" borderId="2" xfId="0" applyFont="1" applyFill="1" applyBorder="1" applyAlignment="1">
      <alignment horizontal="left" vertical="center" wrapText="1" indent="1"/>
    </xf>
    <xf numFmtId="167" fontId="12" fillId="8" borderId="8" xfId="0" applyNumberFormat="1" applyFont="1" applyFill="1" applyBorder="1" applyAlignment="1">
      <alignment horizontal="right" vertical="center" wrapText="1"/>
    </xf>
    <xf numFmtId="167" fontId="11" fillId="8" borderId="27" xfId="0" applyNumberFormat="1" applyFont="1" applyFill="1" applyBorder="1" applyAlignment="1">
      <alignment horizontal="right" vertical="center" wrapText="1"/>
    </xf>
    <xf numFmtId="0" fontId="24" fillId="10" borderId="19" xfId="0" applyFont="1" applyFill="1" applyBorder="1" applyAlignment="1">
      <alignment horizontal="center" vertical="center" readingOrder="1"/>
    </xf>
    <xf numFmtId="0" fontId="24" fillId="10" borderId="20" xfId="0" applyFont="1" applyFill="1" applyBorder="1" applyAlignment="1">
      <alignment horizontal="center" vertical="center" readingOrder="1"/>
    </xf>
    <xf numFmtId="0" fontId="24" fillId="10" borderId="21" xfId="0" applyFont="1" applyFill="1" applyBorder="1" applyAlignment="1">
      <alignment horizontal="center" vertical="center" readingOrder="1"/>
    </xf>
    <xf numFmtId="0" fontId="24" fillId="10" borderId="22" xfId="0" applyFont="1" applyFill="1" applyBorder="1" applyAlignment="1">
      <alignment horizontal="center" vertical="center" readingOrder="1"/>
    </xf>
    <xf numFmtId="0" fontId="30" fillId="10" borderId="22" xfId="0" applyFont="1" applyFill="1" applyBorder="1" applyAlignment="1">
      <alignment horizontal="center" vertical="center" readingOrder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8" fillId="6" borderId="0" xfId="0" applyFont="1" applyFill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6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9" fillId="6" borderId="0" xfId="0" applyFont="1" applyFill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left" vertical="center" wrapText="1" indent="1"/>
    </xf>
    <xf numFmtId="3" fontId="31" fillId="0" borderId="4" xfId="0" applyNumberFormat="1" applyFont="1" applyBorder="1" applyAlignment="1">
      <alignment horizontal="right" vertical="center"/>
    </xf>
    <xf numFmtId="3" fontId="31" fillId="0" borderId="0" xfId="0" applyNumberFormat="1" applyFont="1" applyAlignment="1">
      <alignment horizontal="right" vertical="center"/>
    </xf>
    <xf numFmtId="167" fontId="11" fillId="0" borderId="27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166" fontId="11" fillId="0" borderId="5" xfId="0" applyNumberFormat="1" applyFont="1" applyBorder="1" applyAlignment="1">
      <alignment horizontal="right" vertical="center"/>
    </xf>
    <xf numFmtId="167" fontId="11" fillId="0" borderId="34" xfId="0" applyNumberFormat="1" applyFont="1" applyBorder="1" applyAlignment="1">
      <alignment horizontal="right" vertical="center"/>
    </xf>
    <xf numFmtId="167" fontId="11" fillId="2" borderId="9" xfId="0" applyNumberFormat="1" applyFont="1" applyFill="1" applyBorder="1" applyAlignment="1">
      <alignment horizontal="right" vertical="center" wrapText="1"/>
    </xf>
    <xf numFmtId="168" fontId="23" fillId="9" borderId="3" xfId="9" applyNumberFormat="1" applyFont="1" applyFill="1" applyBorder="1" applyAlignment="1">
      <alignment horizontal="center" vertical="center" wrapText="1"/>
    </xf>
    <xf numFmtId="168" fontId="12" fillId="2" borderId="1" xfId="9" applyNumberFormat="1" applyFont="1" applyFill="1" applyBorder="1" applyAlignment="1">
      <alignment horizontal="center" vertical="center" wrapText="1"/>
    </xf>
    <xf numFmtId="168" fontId="23" fillId="9" borderId="1" xfId="9" applyNumberFormat="1" applyFont="1" applyFill="1" applyBorder="1" applyAlignment="1">
      <alignment horizontal="center" vertical="center" wrapText="1"/>
    </xf>
    <xf numFmtId="168" fontId="23" fillId="9" borderId="14" xfId="9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right" vertical="center" wrapText="1"/>
    </xf>
    <xf numFmtId="166" fontId="11" fillId="2" borderId="0" xfId="0" applyNumberFormat="1" applyFont="1" applyFill="1" applyAlignment="1">
      <alignment horizontal="right" vertical="center" wrapText="1"/>
    </xf>
    <xf numFmtId="167" fontId="12" fillId="0" borderId="8" xfId="0" applyNumberFormat="1" applyFont="1" applyBorder="1" applyAlignment="1">
      <alignment horizontal="right" vertical="center" wrapText="1"/>
    </xf>
  </cellXfs>
  <cellStyles count="10">
    <cellStyle name="Estilo 1" xfId="5" xr:uid="{00000000-0005-0000-0000-000000000000}"/>
    <cellStyle name="Normal" xfId="0" builtinId="0"/>
    <cellStyle name="Normal 2" xfId="8" xr:uid="{00000000-0005-0000-0000-000002000000}"/>
    <cellStyle name="Normal 2 2" xfId="6" xr:uid="{00000000-0005-0000-0000-000003000000}"/>
    <cellStyle name="Normal 3" xfId="2" xr:uid="{00000000-0005-0000-0000-000004000000}"/>
    <cellStyle name="Normal 3 2" xfId="7" xr:uid="{00000000-0005-0000-0000-000005000000}"/>
    <cellStyle name="Porcentagem 2" xfId="4" xr:uid="{00000000-0005-0000-0000-000006000000}"/>
    <cellStyle name="Vírgula" xfId="1" builtinId="3"/>
    <cellStyle name="Vírgula 2" xfId="3" xr:uid="{00000000-0005-0000-0000-000008000000}"/>
    <cellStyle name="Vírgula 3" xfId="9" xr:uid="{2AA4BAB0-F243-49D7-B40B-846CC864CB97}"/>
  </cellStyles>
  <dxfs count="3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Relationship Id="rId4" Type="http://schemas.openxmlformats.org/officeDocument/2006/relationships/hyperlink" Target="#'Cemig GT (&#205;ndice)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D (&#205;ndice)'!A1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9.jpeg"/><Relationship Id="rId4" Type="http://schemas.openxmlformats.org/officeDocument/2006/relationships/hyperlink" Target="#'Cemig GT (&#205;ndice)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5" Type="http://schemas.openxmlformats.org/officeDocument/2006/relationships/image" Target="../media/image1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3T22</a:t>
          </a:r>
        </a:p>
        <a:p>
          <a:pPr algn="ctr"/>
          <a:endParaRPr lang="pt-BR" sz="40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309563</xdr:colOff>
      <xdr:row>12</xdr:row>
      <xdr:rowOff>119062</xdr:rowOff>
    </xdr:from>
    <xdr:to>
      <xdr:col>3</xdr:col>
      <xdr:colOff>389515</xdr:colOff>
      <xdr:row>14</xdr:row>
      <xdr:rowOff>162247</xdr:rowOff>
    </xdr:to>
    <xdr:sp macro="" textlink="">
      <xdr:nvSpPr>
        <xdr:cNvPr id="19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9563" y="2405062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.     classe de consumo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77125" cy="1091060"/>
        </a:xfrm>
        <a:prstGeom prst="rect">
          <a:avLst/>
        </a:prstGeom>
      </xdr:spPr>
    </xdr:pic>
    <xdr:clientData/>
  </xdr:twoCellAnchor>
  <xdr:twoCellAnchor>
    <xdr:from>
      <xdr:col>1</xdr:col>
      <xdr:colOff>187329</xdr:colOff>
      <xdr:row>0</xdr:row>
      <xdr:rowOff>60326</xdr:rowOff>
    </xdr:from>
    <xdr:to>
      <xdr:col>4</xdr:col>
      <xdr:colOff>214316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116017" y="60326"/>
          <a:ext cx="6563518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331800</xdr:colOff>
      <xdr:row>4</xdr:row>
      <xdr:rowOff>31751</xdr:rowOff>
    </xdr:from>
    <xdr:to>
      <xdr:col>3</xdr:col>
      <xdr:colOff>1095189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606394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95250</xdr:colOff>
      <xdr:row>4</xdr:row>
      <xdr:rowOff>392907</xdr:rowOff>
    </xdr:from>
    <xdr:to>
      <xdr:col>3</xdr:col>
      <xdr:colOff>1085850</xdr:colOff>
      <xdr:row>6</xdr:row>
      <xdr:rowOff>172244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54907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1875" cy="1081535"/>
        </a:xfrm>
        <a:prstGeom prst="rect">
          <a:avLst/>
        </a:prstGeom>
      </xdr:spPr>
    </xdr:pic>
    <xdr:clientData/>
  </xdr:twoCellAnchor>
  <xdr:twoCellAnchor>
    <xdr:from>
      <xdr:col>0</xdr:col>
      <xdr:colOff>834234</xdr:colOff>
      <xdr:row>0</xdr:row>
      <xdr:rowOff>72233</xdr:rowOff>
    </xdr:from>
    <xdr:to>
      <xdr:col>4</xdr:col>
      <xdr:colOff>321469</xdr:colOff>
      <xdr:row>5</xdr:row>
      <xdr:rowOff>145257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834234" y="72233"/>
          <a:ext cx="6857204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319881</xdr:colOff>
      <xdr:row>3</xdr:row>
      <xdr:rowOff>175418</xdr:rowOff>
    </xdr:from>
    <xdr:to>
      <xdr:col>3</xdr:col>
      <xdr:colOff>1138833</xdr:colOff>
      <xdr:row>4</xdr:row>
      <xdr:rowOff>186098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6427787" y="746918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226219</xdr:colOff>
      <xdr:row>5</xdr:row>
      <xdr:rowOff>95250</xdr:rowOff>
    </xdr:from>
    <xdr:to>
      <xdr:col>3</xdr:col>
      <xdr:colOff>1216819</xdr:colOff>
      <xdr:row>6</xdr:row>
      <xdr:rowOff>255587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1719" y="109537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51281" cy="1125983"/>
        </a:xfrm>
        <a:prstGeom prst="rect">
          <a:avLst/>
        </a:prstGeom>
      </xdr:spPr>
    </xdr:pic>
    <xdr:clientData/>
  </xdr:twoCellAnchor>
  <xdr:twoCellAnchor>
    <xdr:from>
      <xdr:col>0</xdr:col>
      <xdr:colOff>922339</xdr:colOff>
      <xdr:row>0</xdr:row>
      <xdr:rowOff>160337</xdr:rowOff>
    </xdr:from>
    <xdr:to>
      <xdr:col>6</xdr:col>
      <xdr:colOff>1</xdr:colOff>
      <xdr:row>5</xdr:row>
      <xdr:rowOff>119062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922339" y="160337"/>
          <a:ext cx="9305131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2022</a:t>
          </a:r>
        </a:p>
        <a:p>
          <a:pPr algn="ctr"/>
          <a:endParaRPr lang="pt-BR" sz="24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573091</xdr:colOff>
      <xdr:row>4</xdr:row>
      <xdr:rowOff>57149</xdr:rowOff>
    </xdr:from>
    <xdr:to>
      <xdr:col>5</xdr:col>
      <xdr:colOff>1377755</xdr:colOff>
      <xdr:row>5</xdr:row>
      <xdr:rowOff>99579</xdr:rowOff>
    </xdr:to>
    <xdr:grpSp>
      <xdr:nvGrpSpPr>
        <xdr:cNvPr id="4" name="Agrupar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pSpPr/>
      </xdr:nvGrpSpPr>
      <xdr:grpSpPr>
        <a:xfrm>
          <a:off x="9347997" y="819149"/>
          <a:ext cx="804664" cy="23293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404813</xdr:colOff>
      <xdr:row>6</xdr:row>
      <xdr:rowOff>47625</xdr:rowOff>
    </xdr:from>
    <xdr:to>
      <xdr:col>5</xdr:col>
      <xdr:colOff>1395413</xdr:colOff>
      <xdr:row>7</xdr:row>
      <xdr:rowOff>327025</xdr:rowOff>
    </xdr:to>
    <xdr:pic>
      <xdr:nvPicPr>
        <xdr:cNvPr id="7" name="Imagem 6" descr="Descrição: Cemig GT color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9688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1226343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05937" cy="1118046"/>
        </a:xfrm>
        <a:prstGeom prst="rect">
          <a:avLst/>
        </a:prstGeom>
      </xdr:spPr>
    </xdr:pic>
    <xdr:clientData/>
  </xdr:twoCellAnchor>
  <xdr:twoCellAnchor>
    <xdr:from>
      <xdr:col>1</xdr:col>
      <xdr:colOff>202407</xdr:colOff>
      <xdr:row>1</xdr:row>
      <xdr:rowOff>20637</xdr:rowOff>
    </xdr:from>
    <xdr:to>
      <xdr:col>3</xdr:col>
      <xdr:colOff>1143001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131095" y="211137"/>
          <a:ext cx="8191500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2022</a:t>
          </a:r>
        </a:p>
      </xdr:txBody>
    </xdr:sp>
    <xdr:clientData/>
  </xdr:twoCellAnchor>
  <xdr:twoCellAnchor editAs="oneCell">
    <xdr:from>
      <xdr:col>3</xdr:col>
      <xdr:colOff>202407</xdr:colOff>
      <xdr:row>6</xdr:row>
      <xdr:rowOff>23814</xdr:rowOff>
    </xdr:from>
    <xdr:to>
      <xdr:col>3</xdr:col>
      <xdr:colOff>1193007</xdr:colOff>
      <xdr:row>7</xdr:row>
      <xdr:rowOff>184151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1" y="1166814"/>
          <a:ext cx="990600" cy="279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333375</xdr:colOff>
      <xdr:row>4</xdr:row>
      <xdr:rowOff>71437</xdr:rowOff>
    </xdr:from>
    <xdr:to>
      <xdr:col>3</xdr:col>
      <xdr:colOff>1139627</xdr:colOff>
      <xdr:row>5</xdr:row>
      <xdr:rowOff>113867</xdr:rowOff>
    </xdr:to>
    <xdr:grpSp>
      <xdr:nvGrpSpPr>
        <xdr:cNvPr id="8" name="Agrupar 4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8512969" y="833437"/>
          <a:ext cx="806252" cy="232930"/>
          <a:chOff x="16851364" y="1659932"/>
          <a:chExt cx="918516" cy="249238"/>
        </a:xfrm>
      </xdr:grpSpPr>
      <xdr:sp macro="" textlink="">
        <xdr:nvSpPr>
          <xdr:cNvPr id="10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/>
        </xdr:nvSpPr>
        <xdr:spPr>
          <a:xfrm>
            <a:off x="16851364" y="1659932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/>
        </xdr:nvSpPr>
        <xdr:spPr>
          <a:xfrm rot="10800000">
            <a:off x="16915613" y="1703350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167880</xdr:rowOff>
    </xdr:to>
    <xdr:pic>
      <xdr:nvPicPr>
        <xdr:cNvPr id="69" name="Imagem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3906" cy="1168005"/>
        </a:xfrm>
        <a:prstGeom prst="rect">
          <a:avLst/>
        </a:prstGeom>
      </xdr:spPr>
    </xdr:pic>
    <xdr:clientData/>
  </xdr:twoCellAnchor>
  <xdr:twoCellAnchor>
    <xdr:from>
      <xdr:col>1</xdr:col>
      <xdr:colOff>273852</xdr:colOff>
      <xdr:row>1</xdr:row>
      <xdr:rowOff>15877</xdr:rowOff>
    </xdr:from>
    <xdr:to>
      <xdr:col>5</xdr:col>
      <xdr:colOff>181681</xdr:colOff>
      <xdr:row>6</xdr:row>
      <xdr:rowOff>37354</xdr:rowOff>
    </xdr:to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202540" y="182565"/>
          <a:ext cx="6408641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 editAs="oneCell">
    <xdr:from>
      <xdr:col>4</xdr:col>
      <xdr:colOff>2519022</xdr:colOff>
      <xdr:row>7</xdr:row>
      <xdr:rowOff>137771</xdr:rowOff>
    </xdr:from>
    <xdr:to>
      <xdr:col>5</xdr:col>
      <xdr:colOff>890247</xdr:colOff>
      <xdr:row>9</xdr:row>
      <xdr:rowOff>107608</xdr:rowOff>
    </xdr:to>
    <xdr:pic>
      <xdr:nvPicPr>
        <xdr:cNvPr id="74" name="Imagem 73" descr="Descrição: Cemig GT color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9147" y="1340302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2536028</xdr:colOff>
      <xdr:row>5</xdr:row>
      <xdr:rowOff>11905</xdr:rowOff>
    </xdr:from>
    <xdr:to>
      <xdr:col>5</xdr:col>
      <xdr:colOff>856551</xdr:colOff>
      <xdr:row>6</xdr:row>
      <xdr:rowOff>102393</xdr:rowOff>
    </xdr:to>
    <xdr:grpSp>
      <xdr:nvGrpSpPr>
        <xdr:cNvPr id="75" name="Agrupar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GrpSpPr/>
      </xdr:nvGrpSpPr>
      <xdr:grpSpPr>
        <a:xfrm>
          <a:off x="7346153" y="845343"/>
          <a:ext cx="939898" cy="257175"/>
          <a:chOff x="7817675" y="768144"/>
          <a:chExt cx="918516" cy="249238"/>
        </a:xfrm>
      </xdr:grpSpPr>
      <xdr:sp macro="" textlink="">
        <xdr:nvSpPr>
          <xdr:cNvPr id="76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7" name="Seta para a Direita 55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1071562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03906" cy="1094233"/>
        </a:xfrm>
        <a:prstGeom prst="rect">
          <a:avLst/>
        </a:prstGeom>
      </xdr:spPr>
    </xdr:pic>
    <xdr:clientData/>
  </xdr:twoCellAnchor>
  <xdr:twoCellAnchor editAs="oneCell">
    <xdr:from>
      <xdr:col>9</xdr:col>
      <xdr:colOff>9526</xdr:colOff>
      <xdr:row>6</xdr:row>
      <xdr:rowOff>11906</xdr:rowOff>
    </xdr:from>
    <xdr:to>
      <xdr:col>9</xdr:col>
      <xdr:colOff>1000126</xdr:colOff>
      <xdr:row>7</xdr:row>
      <xdr:rowOff>76993</xdr:rowOff>
    </xdr:to>
    <xdr:pic>
      <xdr:nvPicPr>
        <xdr:cNvPr id="3" name="Imagem 2" descr="Descrição: Cemig GT colo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1870" y="1154906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1518492</xdr:colOff>
      <xdr:row>1</xdr:row>
      <xdr:rowOff>0</xdr:rowOff>
    </xdr:from>
    <xdr:to>
      <xdr:col>7</xdr:col>
      <xdr:colOff>1059656</xdr:colOff>
      <xdr:row>5</xdr:row>
      <xdr:rowOff>77040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447180" y="190500"/>
          <a:ext cx="7577882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9</xdr:col>
      <xdr:colOff>23813</xdr:colOff>
      <xdr:row>3</xdr:row>
      <xdr:rowOff>166688</xdr:rowOff>
    </xdr:from>
    <xdr:to>
      <xdr:col>9</xdr:col>
      <xdr:colOff>963711</xdr:colOff>
      <xdr:row>5</xdr:row>
      <xdr:rowOff>42863</xdr:rowOff>
    </xdr:to>
    <xdr:grpSp>
      <xdr:nvGrpSpPr>
        <xdr:cNvPr id="8" name="Agrupar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11156157" y="738188"/>
          <a:ext cx="939898" cy="257175"/>
          <a:chOff x="7817675" y="768144"/>
          <a:chExt cx="918516" cy="249238"/>
        </a:xfrm>
      </xdr:grpSpPr>
      <xdr:sp macro="" textlink="">
        <xdr:nvSpPr>
          <xdr:cNvPr id="9" name="Retângulo Arredondado 4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55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59531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75106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984250</xdr:colOff>
      <xdr:row>4</xdr:row>
      <xdr:rowOff>58738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692275" y="241300"/>
          <a:ext cx="69024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369093</xdr:colOff>
      <xdr:row>3</xdr:row>
      <xdr:rowOff>154781</xdr:rowOff>
    </xdr:from>
    <xdr:to>
      <xdr:col>5</xdr:col>
      <xdr:colOff>1308991</xdr:colOff>
      <xdr:row>5</xdr:row>
      <xdr:rowOff>30956</xdr:rowOff>
    </xdr:to>
    <xdr:grpSp>
      <xdr:nvGrpSpPr>
        <xdr:cNvPr id="4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9346406" y="726281"/>
          <a:ext cx="939898" cy="257175"/>
          <a:chOff x="7817675" y="768144"/>
          <a:chExt cx="918516" cy="249238"/>
        </a:xfrm>
      </xdr:grpSpPr>
      <xdr:sp macro="" textlink="">
        <xdr:nvSpPr>
          <xdr:cNvPr id="5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5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5</xdr:col>
      <xdr:colOff>297656</xdr:colOff>
      <xdr:row>6</xdr:row>
      <xdr:rowOff>1</xdr:rowOff>
    </xdr:from>
    <xdr:to>
      <xdr:col>5</xdr:col>
      <xdr:colOff>1288256</xdr:colOff>
      <xdr:row>7</xdr:row>
      <xdr:rowOff>65088</xdr:rowOff>
    </xdr:to>
    <xdr:pic>
      <xdr:nvPicPr>
        <xdr:cNvPr id="7" name="Imagem 6" descr="Descrição: Cemig GT color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0681" y="1143001"/>
          <a:ext cx="990600" cy="369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89406" cy="1125983"/>
        </a:xfrm>
        <a:prstGeom prst="rect">
          <a:avLst/>
        </a:prstGeom>
      </xdr:spPr>
    </xdr:pic>
    <xdr:clientData/>
  </xdr:twoCellAnchor>
  <xdr:twoCellAnchor>
    <xdr:from>
      <xdr:col>1</xdr:col>
      <xdr:colOff>1238257</xdr:colOff>
      <xdr:row>1</xdr:row>
      <xdr:rowOff>79372</xdr:rowOff>
    </xdr:from>
    <xdr:to>
      <xdr:col>5</xdr:col>
      <xdr:colOff>500070</xdr:colOff>
      <xdr:row>3</xdr:row>
      <xdr:rowOff>134934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166945" y="269872"/>
          <a:ext cx="7215188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708574</xdr:colOff>
      <xdr:row>4</xdr:row>
      <xdr:rowOff>58956</xdr:rowOff>
    </xdr:from>
    <xdr:to>
      <xdr:col>5</xdr:col>
      <xdr:colOff>1544988</xdr:colOff>
      <xdr:row>5</xdr:row>
      <xdr:rowOff>102973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9590637" y="820956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571500</xdr:colOff>
      <xdr:row>6</xdr:row>
      <xdr:rowOff>35719</xdr:rowOff>
    </xdr:from>
    <xdr:to>
      <xdr:col>5</xdr:col>
      <xdr:colOff>1562100</xdr:colOff>
      <xdr:row>7</xdr:row>
      <xdr:rowOff>219869</xdr:rowOff>
    </xdr:to>
    <xdr:pic>
      <xdr:nvPicPr>
        <xdr:cNvPr id="7" name="Imagem 6" descr="Descrição: Cemig GT color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1178719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35719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89344" cy="1118046"/>
        </a:xfrm>
        <a:prstGeom prst="rect">
          <a:avLst/>
        </a:prstGeom>
      </xdr:spPr>
    </xdr:pic>
    <xdr:clientData/>
  </xdr:twoCellAnchor>
  <xdr:twoCellAnchor>
    <xdr:from>
      <xdr:col>0</xdr:col>
      <xdr:colOff>776292</xdr:colOff>
      <xdr:row>0</xdr:row>
      <xdr:rowOff>134938</xdr:rowOff>
    </xdr:from>
    <xdr:to>
      <xdr:col>8</xdr:col>
      <xdr:colOff>79379</xdr:colOff>
      <xdr:row>4</xdr:row>
      <xdr:rowOff>34926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76292" y="134938"/>
          <a:ext cx="9101931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6</xdr:col>
      <xdr:colOff>760164</xdr:colOff>
      <xdr:row>4</xdr:row>
      <xdr:rowOff>51018</xdr:rowOff>
    </xdr:from>
    <xdr:to>
      <xdr:col>7</xdr:col>
      <xdr:colOff>525015</xdr:colOff>
      <xdr:row>5</xdr:row>
      <xdr:rowOff>95035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8999289" y="813018"/>
          <a:ext cx="884039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6</xdr:col>
      <xdr:colOff>726282</xdr:colOff>
      <xdr:row>5</xdr:row>
      <xdr:rowOff>273844</xdr:rowOff>
    </xdr:from>
    <xdr:to>
      <xdr:col>8</xdr:col>
      <xdr:colOff>2382</xdr:colOff>
      <xdr:row>6</xdr:row>
      <xdr:rowOff>291306</xdr:rowOff>
    </xdr:to>
    <xdr:pic>
      <xdr:nvPicPr>
        <xdr:cNvPr id="7" name="Imagem 6" descr="Descrição: Cemig GT color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6" y="1226344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-1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15562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6</xdr:col>
      <xdr:colOff>952500</xdr:colOff>
      <xdr:row>4</xdr:row>
      <xdr:rowOff>122238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603374" y="234950"/>
          <a:ext cx="9540876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513307</xdr:colOff>
      <xdr:row>4</xdr:row>
      <xdr:rowOff>6566</xdr:rowOff>
    </xdr:from>
    <xdr:to>
      <xdr:col>5</xdr:col>
      <xdr:colOff>1349721</xdr:colOff>
      <xdr:row>5</xdr:row>
      <xdr:rowOff>48996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pSpPr/>
      </xdr:nvGrpSpPr>
      <xdr:grpSpPr>
        <a:xfrm>
          <a:off x="9276307" y="768566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416719</xdr:colOff>
      <xdr:row>5</xdr:row>
      <xdr:rowOff>166687</xdr:rowOff>
    </xdr:from>
    <xdr:to>
      <xdr:col>5</xdr:col>
      <xdr:colOff>1407319</xdr:colOff>
      <xdr:row>7</xdr:row>
      <xdr:rowOff>5556</xdr:rowOff>
    </xdr:to>
    <xdr:pic>
      <xdr:nvPicPr>
        <xdr:cNvPr id="7" name="Imagem 6" descr="Descrição: Cemig GT color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9719" y="1119187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23813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31719" cy="1097409"/>
        </a:xfrm>
        <a:prstGeom prst="rect">
          <a:avLst/>
        </a:prstGeom>
      </xdr:spPr>
    </xdr:pic>
    <xdr:clientData/>
  </xdr:twoCellAnchor>
  <xdr:twoCellAnchor>
    <xdr:from>
      <xdr:col>0</xdr:col>
      <xdr:colOff>752482</xdr:colOff>
      <xdr:row>1</xdr:row>
      <xdr:rowOff>44450</xdr:rowOff>
    </xdr:from>
    <xdr:to>
      <xdr:col>5</xdr:col>
      <xdr:colOff>583412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52482" y="234950"/>
          <a:ext cx="5903118" cy="642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 editAs="oneCell">
    <xdr:from>
      <xdr:col>4</xdr:col>
      <xdr:colOff>678666</xdr:colOff>
      <xdr:row>6</xdr:row>
      <xdr:rowOff>23813</xdr:rowOff>
    </xdr:from>
    <xdr:to>
      <xdr:col>5</xdr:col>
      <xdr:colOff>826303</xdr:colOff>
      <xdr:row>7</xdr:row>
      <xdr:rowOff>76994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66" y="1166813"/>
          <a:ext cx="885825" cy="3032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678663</xdr:colOff>
      <xdr:row>3</xdr:row>
      <xdr:rowOff>178594</xdr:rowOff>
    </xdr:from>
    <xdr:to>
      <xdr:col>5</xdr:col>
      <xdr:colOff>776889</xdr:colOff>
      <xdr:row>5</xdr:row>
      <xdr:rowOff>30524</xdr:rowOff>
    </xdr:to>
    <xdr:grpSp>
      <xdr:nvGrpSpPr>
        <xdr:cNvPr id="12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5214944" y="750094"/>
          <a:ext cx="836414" cy="232930"/>
          <a:chOff x="7817675" y="768144"/>
          <a:chExt cx="918516" cy="249238"/>
        </a:xfrm>
      </xdr:grpSpPr>
      <xdr:sp macro="" textlink="">
        <xdr:nvSpPr>
          <xdr:cNvPr id="13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6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715000" cy="1105347"/>
        </a:xfrm>
        <a:prstGeom prst="rect">
          <a:avLst/>
        </a:prstGeom>
      </xdr:spPr>
    </xdr:pic>
    <xdr:clientData/>
  </xdr:twoCellAnchor>
  <xdr:twoCellAnchor>
    <xdr:from>
      <xdr:col>0</xdr:col>
      <xdr:colOff>440540</xdr:colOff>
      <xdr:row>1</xdr:row>
      <xdr:rowOff>42863</xdr:rowOff>
    </xdr:from>
    <xdr:to>
      <xdr:col>2</xdr:col>
      <xdr:colOff>1428759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440540" y="233363"/>
          <a:ext cx="6703219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2</xdr:col>
      <xdr:colOff>543720</xdr:colOff>
      <xdr:row>3</xdr:row>
      <xdr:rowOff>182564</xdr:rowOff>
    </xdr:from>
    <xdr:to>
      <xdr:col>2</xdr:col>
      <xdr:colOff>1380134</xdr:colOff>
      <xdr:row>5</xdr:row>
      <xdr:rowOff>34494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4770439" y="754064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464343</xdr:colOff>
      <xdr:row>6</xdr:row>
      <xdr:rowOff>59527</xdr:rowOff>
    </xdr:from>
    <xdr:to>
      <xdr:col>2</xdr:col>
      <xdr:colOff>1478755</xdr:colOff>
      <xdr:row>7</xdr:row>
      <xdr:rowOff>88896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2" y="1202527"/>
          <a:ext cx="1014412" cy="2913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738188</xdr:colOff>
      <xdr:row>25</xdr:row>
      <xdr:rowOff>178594</xdr:rowOff>
    </xdr:from>
    <xdr:to>
      <xdr:col>2</xdr:col>
      <xdr:colOff>1064427</xdr:colOff>
      <xdr:row>40</xdr:row>
      <xdr:rowOff>119062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CA5ED142-5995-42B0-B72D-A4D6EB9C1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54969" y="4619625"/>
          <a:ext cx="3636177" cy="2797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0" zoomScaleNormal="80" workbookViewId="0"/>
  </sheetViews>
  <sheetFormatPr defaultColWidth="0" defaultRowHeight="15" zeroHeight="1" x14ac:dyDescent="0.25"/>
  <cols>
    <col min="1" max="12" width="8.7109375" style="1" customWidth="1"/>
    <col min="13" max="16384" width="8.7109375" style="1" hidden="1"/>
  </cols>
  <sheetData>
    <row r="1" spans="13:15" x14ac:dyDescent="0.25">
      <c r="M1" s="15"/>
      <c r="N1" s="15"/>
      <c r="O1" s="15"/>
    </row>
    <row r="2" spans="13:15" x14ac:dyDescent="0.25">
      <c r="M2" s="15"/>
      <c r="N2" s="15"/>
      <c r="O2" s="15"/>
    </row>
    <row r="3" spans="13:15" x14ac:dyDescent="0.25">
      <c r="M3" s="15"/>
      <c r="N3" s="15"/>
      <c r="O3" s="15"/>
    </row>
    <row r="4" spans="13:15" x14ac:dyDescent="0.25">
      <c r="M4" s="15"/>
      <c r="N4" s="15"/>
      <c r="O4" s="15"/>
    </row>
    <row r="5" spans="13:15" x14ac:dyDescent="0.25">
      <c r="M5" s="15"/>
      <c r="N5" s="15"/>
      <c r="O5" s="15"/>
    </row>
    <row r="6" spans="13:15" x14ac:dyDescent="0.25">
      <c r="M6" s="15"/>
      <c r="N6" s="15"/>
      <c r="O6" s="15"/>
    </row>
    <row r="7" spans="13:15" x14ac:dyDescent="0.25">
      <c r="M7" s="15"/>
      <c r="N7" s="15"/>
      <c r="O7" s="15"/>
    </row>
    <row r="8" spans="13:15" x14ac:dyDescent="0.25">
      <c r="M8" s="15"/>
      <c r="N8" s="15"/>
      <c r="O8" s="15"/>
    </row>
    <row r="9" spans="13:15" x14ac:dyDescent="0.25">
      <c r="M9" s="15"/>
      <c r="N9" s="15"/>
      <c r="O9" s="15"/>
    </row>
    <row r="10" spans="13:15" x14ac:dyDescent="0.25">
      <c r="M10" s="15"/>
      <c r="N10" s="15"/>
      <c r="O10" s="15"/>
    </row>
    <row r="11" spans="13:15" x14ac:dyDescent="0.25">
      <c r="M11" s="15"/>
      <c r="N11" s="15"/>
      <c r="O11" s="15"/>
    </row>
    <row r="12" spans="13:15" x14ac:dyDescent="0.25">
      <c r="M12" s="15"/>
      <c r="N12" s="15"/>
      <c r="O12" s="15"/>
    </row>
    <row r="13" spans="13:15" x14ac:dyDescent="0.25">
      <c r="M13" s="15"/>
      <c r="N13" s="15"/>
      <c r="O13" s="15"/>
    </row>
    <row r="14" spans="13:15" x14ac:dyDescent="0.25">
      <c r="M14" s="15"/>
      <c r="N14" s="15"/>
      <c r="O14" s="15"/>
    </row>
    <row r="15" spans="13:15" x14ac:dyDescent="0.25">
      <c r="M15" s="15"/>
      <c r="N15" s="15"/>
      <c r="O15" s="15"/>
    </row>
    <row r="16" spans="13:15" x14ac:dyDescent="0.25">
      <c r="M16" s="15"/>
      <c r="N16" s="15"/>
      <c r="O16" s="15"/>
    </row>
    <row r="17" spans="13:15" x14ac:dyDescent="0.25">
      <c r="M17" s="15"/>
      <c r="N17" s="15"/>
      <c r="O17" s="15"/>
    </row>
    <row r="18" spans="13:15" x14ac:dyDescent="0.25">
      <c r="M18" s="15"/>
      <c r="N18" s="15"/>
      <c r="O18" s="15"/>
    </row>
    <row r="19" spans="13:15" x14ac:dyDescent="0.25">
      <c r="M19" s="15"/>
      <c r="N19" s="15"/>
      <c r="O19" s="15"/>
    </row>
    <row r="20" spans="13:15" x14ac:dyDescent="0.25">
      <c r="M20" s="15"/>
      <c r="N20" s="15"/>
      <c r="O20" s="15"/>
    </row>
    <row r="21" spans="13:15" x14ac:dyDescent="0.25">
      <c r="M21" s="15"/>
      <c r="N21" s="15"/>
      <c r="O21" s="15"/>
    </row>
    <row r="22" spans="13:15" x14ac:dyDescent="0.25">
      <c r="M22" s="15"/>
      <c r="N22" s="15"/>
      <c r="O22" s="15"/>
    </row>
    <row r="23" spans="13:15" x14ac:dyDescent="0.25">
      <c r="M23" s="15"/>
      <c r="N23" s="15"/>
      <c r="O23" s="15"/>
    </row>
    <row r="24" spans="13:15" x14ac:dyDescent="0.25">
      <c r="M24" s="15"/>
      <c r="N24" s="15"/>
      <c r="O24" s="15"/>
    </row>
    <row r="25" spans="13:15" x14ac:dyDescent="0.25">
      <c r="M25" s="15"/>
      <c r="N25" s="15"/>
      <c r="O25" s="15"/>
    </row>
    <row r="26" spans="13:15" x14ac:dyDescent="0.25">
      <c r="M26" s="15"/>
      <c r="N26" s="15"/>
      <c r="O26" s="15"/>
    </row>
    <row r="27" spans="13:15" x14ac:dyDescent="0.25">
      <c r="M27" s="15"/>
      <c r="N27" s="15"/>
      <c r="O27" s="15"/>
    </row>
    <row r="28" spans="13:15" x14ac:dyDescent="0.25">
      <c r="M28" s="15"/>
      <c r="N28" s="15"/>
      <c r="O28" s="15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D39"/>
  <sheetViews>
    <sheetView showGridLines="0" showRowColHeaders="0" zoomScale="80" zoomScaleNormal="80" workbookViewId="0">
      <selection activeCell="G28" sqref="G28"/>
    </sheetView>
  </sheetViews>
  <sheetFormatPr defaultColWidth="9.140625" defaultRowHeight="15" x14ac:dyDescent="0.25"/>
  <cols>
    <col min="1" max="1" width="13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 x14ac:dyDescent="0.25">
      <c r="B4" s="153"/>
      <c r="C4" s="154"/>
      <c r="D4" s="154"/>
    </row>
    <row r="5" spans="2:4" ht="32.1" customHeight="1" x14ac:dyDescent="0.25">
      <c r="B5" s="154"/>
      <c r="C5" s="154"/>
      <c r="D5" s="154"/>
    </row>
    <row r="6" spans="2:4" x14ac:dyDescent="0.25">
      <c r="B6" s="154"/>
      <c r="C6" s="154"/>
      <c r="D6" s="154"/>
    </row>
    <row r="7" spans="2:4" x14ac:dyDescent="0.25">
      <c r="B7" s="6" t="s">
        <v>0</v>
      </c>
      <c r="C7" s="2"/>
      <c r="D7" s="2"/>
    </row>
    <row r="8" spans="2:4" ht="23.25" customHeight="1" x14ac:dyDescent="0.25">
      <c r="B8" s="155"/>
      <c r="C8" s="149" t="s">
        <v>21</v>
      </c>
      <c r="D8" s="150"/>
    </row>
    <row r="9" spans="2:4" ht="21" customHeight="1" x14ac:dyDescent="0.25">
      <c r="B9" s="155"/>
      <c r="C9" s="18">
        <v>44834</v>
      </c>
      <c r="D9" s="18">
        <v>44561</v>
      </c>
    </row>
    <row r="10" spans="2:4" ht="23.1" customHeight="1" x14ac:dyDescent="0.25">
      <c r="B10" s="37" t="s">
        <v>50</v>
      </c>
      <c r="C10" s="45"/>
      <c r="D10" s="45"/>
    </row>
    <row r="11" spans="2:4" ht="18.95" customHeight="1" x14ac:dyDescent="0.25">
      <c r="B11" s="39" t="s">
        <v>51</v>
      </c>
      <c r="C11" s="46">
        <v>598888</v>
      </c>
      <c r="D11" s="46">
        <v>123071</v>
      </c>
    </row>
    <row r="12" spans="2:4" ht="18.95" customHeight="1" x14ac:dyDescent="0.25">
      <c r="B12" s="39" t="s">
        <v>52</v>
      </c>
      <c r="C12" s="46">
        <v>1579284</v>
      </c>
      <c r="D12" s="46">
        <v>943789</v>
      </c>
    </row>
    <row r="13" spans="2:4" ht="18.95" customHeight="1" x14ac:dyDescent="0.25">
      <c r="B13" s="39" t="s">
        <v>53</v>
      </c>
      <c r="C13" s="46">
        <v>908487</v>
      </c>
      <c r="D13" s="46">
        <v>681255</v>
      </c>
    </row>
    <row r="14" spans="2:4" ht="18.95" customHeight="1" x14ac:dyDescent="0.25">
      <c r="B14" s="39" t="s">
        <v>54</v>
      </c>
      <c r="C14" s="46">
        <v>114238</v>
      </c>
      <c r="D14" s="46">
        <v>113324</v>
      </c>
    </row>
    <row r="15" spans="2:4" ht="18.95" customHeight="1" x14ac:dyDescent="0.25">
      <c r="B15" s="39" t="s">
        <v>55</v>
      </c>
      <c r="C15" s="46">
        <v>61622</v>
      </c>
      <c r="D15" s="46">
        <v>31874</v>
      </c>
    </row>
    <row r="16" spans="2:4" ht="18.95" customHeight="1" x14ac:dyDescent="0.25">
      <c r="B16" s="39" t="s">
        <v>56</v>
      </c>
      <c r="C16" s="46">
        <v>775254</v>
      </c>
      <c r="D16" s="46">
        <v>652515</v>
      </c>
    </row>
    <row r="17" spans="2:4" ht="18.95" customHeight="1" x14ac:dyDescent="0.25">
      <c r="B17" s="39" t="s">
        <v>57</v>
      </c>
      <c r="C17" s="46" t="s">
        <v>3</v>
      </c>
      <c r="D17" s="46">
        <v>232098</v>
      </c>
    </row>
    <row r="18" spans="2:4" ht="18.95" customHeight="1" x14ac:dyDescent="0.25">
      <c r="B18" s="39" t="s">
        <v>58</v>
      </c>
      <c r="C18" s="46">
        <v>308010</v>
      </c>
      <c r="D18" s="46">
        <v>283233</v>
      </c>
    </row>
    <row r="19" spans="2:4" ht="18.95" customHeight="1" x14ac:dyDescent="0.25">
      <c r="B19" s="39" t="s">
        <v>59</v>
      </c>
      <c r="C19" s="46">
        <v>696010</v>
      </c>
      <c r="D19" s="46">
        <v>592337</v>
      </c>
    </row>
    <row r="20" spans="2:4" ht="18.95" customHeight="1" x14ac:dyDescent="0.25">
      <c r="B20" s="39" t="s">
        <v>210</v>
      </c>
      <c r="C20" s="46">
        <v>68609</v>
      </c>
      <c r="D20" s="46" t="s">
        <v>3</v>
      </c>
    </row>
    <row r="21" spans="2:4" ht="18.95" customHeight="1" x14ac:dyDescent="0.25">
      <c r="B21" s="39" t="s">
        <v>175</v>
      </c>
      <c r="C21" s="114">
        <v>214656</v>
      </c>
      <c r="D21" s="115">
        <v>79924</v>
      </c>
    </row>
    <row r="22" spans="2:4" ht="18.95" customHeight="1" x14ac:dyDescent="0.25">
      <c r="B22" s="93" t="s">
        <v>61</v>
      </c>
      <c r="C22" s="131">
        <v>5325058</v>
      </c>
      <c r="D22" s="131">
        <v>3733420</v>
      </c>
    </row>
    <row r="23" spans="2:4" ht="18.95" customHeight="1" x14ac:dyDescent="0.25">
      <c r="B23" s="37"/>
      <c r="C23" s="46"/>
      <c r="D23" s="46"/>
    </row>
    <row r="24" spans="2:4" ht="18.95" customHeight="1" x14ac:dyDescent="0.25">
      <c r="B24" s="37" t="s">
        <v>62</v>
      </c>
      <c r="C24" s="46"/>
      <c r="D24" s="46"/>
    </row>
    <row r="25" spans="2:4" ht="18" customHeight="1" x14ac:dyDescent="0.25">
      <c r="B25" s="39" t="s">
        <v>63</v>
      </c>
      <c r="C25" s="46">
        <v>5606</v>
      </c>
      <c r="D25" s="46">
        <v>194110</v>
      </c>
    </row>
    <row r="26" spans="2:4" ht="18" customHeight="1" x14ac:dyDescent="0.25">
      <c r="B26" s="39" t="s">
        <v>53</v>
      </c>
      <c r="C26" s="46">
        <v>877</v>
      </c>
      <c r="D26" s="46">
        <v>3393</v>
      </c>
    </row>
    <row r="27" spans="2:4" ht="18" customHeight="1" x14ac:dyDescent="0.25">
      <c r="B27" s="39" t="s">
        <v>55</v>
      </c>
      <c r="C27" s="46">
        <v>49471</v>
      </c>
      <c r="D27" s="46">
        <v>71546</v>
      </c>
    </row>
    <row r="28" spans="2:4" ht="18" customHeight="1" x14ac:dyDescent="0.25">
      <c r="B28" s="39" t="s">
        <v>65</v>
      </c>
      <c r="C28" s="46">
        <v>210685</v>
      </c>
      <c r="D28" s="46">
        <v>161820</v>
      </c>
    </row>
    <row r="29" spans="2:4" ht="18" customHeight="1" x14ac:dyDescent="0.25">
      <c r="B29" s="39" t="s">
        <v>211</v>
      </c>
      <c r="C29" s="46">
        <v>744179</v>
      </c>
      <c r="D29" s="46">
        <v>1219176</v>
      </c>
    </row>
    <row r="30" spans="2:4" ht="18" customHeight="1" x14ac:dyDescent="0.25">
      <c r="B30" s="39" t="s">
        <v>175</v>
      </c>
      <c r="C30" s="46">
        <v>52754</v>
      </c>
      <c r="D30" s="46">
        <v>55000</v>
      </c>
    </row>
    <row r="31" spans="2:4" ht="18" customHeight="1" x14ac:dyDescent="0.25">
      <c r="B31" s="39" t="s">
        <v>58</v>
      </c>
      <c r="C31" s="46">
        <v>3278840</v>
      </c>
      <c r="D31" s="46">
        <v>3325170</v>
      </c>
    </row>
    <row r="32" spans="2:4" ht="18" customHeight="1" x14ac:dyDescent="0.25">
      <c r="B32" s="39" t="s">
        <v>59</v>
      </c>
      <c r="C32" s="46">
        <v>3852675</v>
      </c>
      <c r="D32" s="46">
        <v>3684645</v>
      </c>
    </row>
    <row r="33" spans="2:4" ht="18" customHeight="1" x14ac:dyDescent="0.25">
      <c r="B33" s="39" t="s">
        <v>67</v>
      </c>
      <c r="C33" s="46">
        <v>3520438</v>
      </c>
      <c r="D33" s="46">
        <v>3330193</v>
      </c>
    </row>
    <row r="34" spans="2:4" ht="18" customHeight="1" x14ac:dyDescent="0.25">
      <c r="B34" s="39" t="s">
        <v>68</v>
      </c>
      <c r="C34" s="46">
        <v>2358600</v>
      </c>
      <c r="D34" s="46">
        <v>2417525</v>
      </c>
    </row>
    <row r="35" spans="2:4" ht="18" customHeight="1" x14ac:dyDescent="0.25">
      <c r="B35" s="39" t="s">
        <v>69</v>
      </c>
      <c r="C35" s="46">
        <v>1005412</v>
      </c>
      <c r="D35" s="46">
        <v>1112912</v>
      </c>
    </row>
    <row r="36" spans="2:4" ht="18" customHeight="1" x14ac:dyDescent="0.25">
      <c r="B36" s="39" t="s">
        <v>212</v>
      </c>
      <c r="C36" s="114">
        <v>42261</v>
      </c>
      <c r="D36" s="115">
        <v>41864</v>
      </c>
    </row>
    <row r="37" spans="2:4" ht="20.25" customHeight="1" x14ac:dyDescent="0.25">
      <c r="B37" s="37" t="s">
        <v>70</v>
      </c>
      <c r="C37" s="125">
        <v>15121798</v>
      </c>
      <c r="D37" s="125">
        <v>15617354</v>
      </c>
    </row>
    <row r="38" spans="2:4" ht="20.25" customHeight="1" thickBot="1" x14ac:dyDescent="0.3">
      <c r="B38" s="37" t="s">
        <v>71</v>
      </c>
      <c r="C38" s="132">
        <v>20446856</v>
      </c>
      <c r="D38" s="133">
        <v>19350774</v>
      </c>
    </row>
    <row r="39" spans="2:4" ht="15.75" thickTop="1" x14ac:dyDescent="0.25"/>
  </sheetData>
  <mergeCells count="3">
    <mergeCell ref="B4:D6"/>
    <mergeCell ref="C8:D8"/>
    <mergeCell ref="B8:B9"/>
  </mergeCells>
  <conditionalFormatting sqref="B10:D38">
    <cfRule type="expression" dxfId="1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D45"/>
  <sheetViews>
    <sheetView showGridLines="0" showRowColHeaders="0" zoomScale="80" zoomScaleNormal="80" workbookViewId="0">
      <selection activeCell="C31" sqref="C31:D32"/>
    </sheetView>
  </sheetViews>
  <sheetFormatPr defaultColWidth="8.7109375" defaultRowHeight="15" x14ac:dyDescent="0.25"/>
  <cols>
    <col min="1" max="1" width="13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 x14ac:dyDescent="0.25">
      <c r="B4" s="153"/>
      <c r="C4" s="154"/>
      <c r="D4" s="154"/>
    </row>
    <row r="5" spans="2:4" ht="17.25" customHeight="1" x14ac:dyDescent="0.25">
      <c r="B5" s="154"/>
      <c r="C5" s="154"/>
      <c r="D5" s="154"/>
    </row>
    <row r="6" spans="2:4" ht="17.25" customHeight="1" x14ac:dyDescent="0.25">
      <c r="B6" s="154"/>
      <c r="C6" s="154"/>
      <c r="D6" s="154"/>
    </row>
    <row r="7" spans="2:4" ht="20.45" customHeight="1" x14ac:dyDescent="0.25">
      <c r="B7" s="6" t="s">
        <v>0</v>
      </c>
      <c r="C7" s="2"/>
      <c r="D7" s="2"/>
    </row>
    <row r="8" spans="2:4" ht="20.45" customHeight="1" x14ac:dyDescent="0.25">
      <c r="B8" s="155"/>
      <c r="C8" s="149" t="s">
        <v>21</v>
      </c>
      <c r="D8" s="150"/>
    </row>
    <row r="9" spans="2:4" ht="20.45" customHeight="1" x14ac:dyDescent="0.25">
      <c r="B9" s="155"/>
      <c r="C9" s="18">
        <v>44834</v>
      </c>
      <c r="D9" s="18">
        <v>44561</v>
      </c>
    </row>
    <row r="10" spans="2:4" ht="20.45" customHeight="1" x14ac:dyDescent="0.25">
      <c r="B10" s="37" t="s">
        <v>50</v>
      </c>
      <c r="C10" s="45"/>
      <c r="D10" s="45"/>
    </row>
    <row r="11" spans="2:4" s="9" customFormat="1" ht="20.45" customHeight="1" x14ac:dyDescent="0.2">
      <c r="B11" s="39" t="s">
        <v>72</v>
      </c>
      <c r="C11" s="38">
        <v>187950</v>
      </c>
      <c r="D11" s="38">
        <v>470536</v>
      </c>
    </row>
    <row r="12" spans="2:4" s="9" customFormat="1" ht="20.45" customHeight="1" x14ac:dyDescent="0.2">
      <c r="B12" s="39" t="s">
        <v>73</v>
      </c>
      <c r="C12" s="38">
        <v>529481</v>
      </c>
      <c r="D12" s="38">
        <v>383786</v>
      </c>
    </row>
    <row r="13" spans="2:4" s="9" customFormat="1" ht="20.45" customHeight="1" x14ac:dyDescent="0.2">
      <c r="B13" s="39" t="s">
        <v>74</v>
      </c>
      <c r="C13" s="38">
        <v>127142</v>
      </c>
      <c r="D13" s="38">
        <v>157444</v>
      </c>
    </row>
    <row r="14" spans="2:4" s="9" customFormat="1" ht="20.45" customHeight="1" x14ac:dyDescent="0.2">
      <c r="B14" s="39" t="s">
        <v>75</v>
      </c>
      <c r="C14" s="38">
        <v>133216</v>
      </c>
      <c r="D14" s="87">
        <v>144387</v>
      </c>
    </row>
    <row r="15" spans="2:4" s="9" customFormat="1" ht="20.45" customHeight="1" x14ac:dyDescent="0.2">
      <c r="B15" s="39" t="s">
        <v>76</v>
      </c>
      <c r="C15" s="38">
        <v>125249</v>
      </c>
      <c r="D15" s="87">
        <v>111160</v>
      </c>
    </row>
    <row r="16" spans="2:4" s="9" customFormat="1" ht="20.45" customHeight="1" x14ac:dyDescent="0.2">
      <c r="B16" s="39" t="s">
        <v>77</v>
      </c>
      <c r="C16" s="38">
        <v>81236</v>
      </c>
      <c r="D16" s="87">
        <v>75257</v>
      </c>
    </row>
    <row r="17" spans="2:4" s="9" customFormat="1" ht="20.45" customHeight="1" x14ac:dyDescent="0.2">
      <c r="B17" s="39" t="s">
        <v>78</v>
      </c>
      <c r="C17" s="38">
        <v>685082</v>
      </c>
      <c r="D17" s="87">
        <v>799947</v>
      </c>
    </row>
    <row r="18" spans="2:4" s="9" customFormat="1" ht="20.45" customHeight="1" x14ac:dyDescent="0.2">
      <c r="B18" s="39" t="s">
        <v>79</v>
      </c>
      <c r="C18" s="38">
        <v>65816</v>
      </c>
      <c r="D18" s="87">
        <v>58625</v>
      </c>
    </row>
    <row r="19" spans="2:4" s="9" customFormat="1" ht="20.45" customHeight="1" x14ac:dyDescent="0.2">
      <c r="B19" s="39" t="s">
        <v>211</v>
      </c>
      <c r="C19" s="38">
        <v>91693</v>
      </c>
      <c r="D19" s="87">
        <v>6130</v>
      </c>
    </row>
    <row r="20" spans="2:4" s="9" customFormat="1" ht="20.45" customHeight="1" x14ac:dyDescent="0.2">
      <c r="B20" s="39" t="s">
        <v>213</v>
      </c>
      <c r="C20" s="38">
        <v>653967</v>
      </c>
      <c r="D20" s="87">
        <v>636292</v>
      </c>
    </row>
    <row r="21" spans="2:4" s="9" customFormat="1" ht="20.45" customHeight="1" x14ac:dyDescent="0.2">
      <c r="B21" s="39" t="s">
        <v>214</v>
      </c>
      <c r="C21" s="38">
        <v>5360</v>
      </c>
      <c r="D21" s="87">
        <v>9829</v>
      </c>
    </row>
    <row r="22" spans="2:4" s="9" customFormat="1" ht="20.45" customHeight="1" x14ac:dyDescent="0.2">
      <c r="B22" s="39" t="s">
        <v>176</v>
      </c>
      <c r="C22" s="40">
        <v>194659</v>
      </c>
      <c r="D22" s="44">
        <v>326500</v>
      </c>
    </row>
    <row r="23" spans="2:4" s="9" customFormat="1" ht="20.45" customHeight="1" x14ac:dyDescent="0.2">
      <c r="B23" s="37" t="s">
        <v>61</v>
      </c>
      <c r="C23" s="94">
        <v>2880851</v>
      </c>
      <c r="D23" s="43">
        <v>3179893</v>
      </c>
    </row>
    <row r="24" spans="2:4" s="9" customFormat="1" ht="20.45" customHeight="1" x14ac:dyDescent="0.2">
      <c r="B24" s="39"/>
      <c r="C24" s="38"/>
      <c r="D24" s="87"/>
    </row>
    <row r="25" spans="2:4" s="9" customFormat="1" ht="20.45" customHeight="1" x14ac:dyDescent="0.2">
      <c r="B25" s="37" t="s">
        <v>62</v>
      </c>
      <c r="C25" s="38"/>
      <c r="D25" s="87"/>
    </row>
    <row r="26" spans="2:4" s="9" customFormat="1" ht="20.45" customHeight="1" x14ac:dyDescent="0.2">
      <c r="B26" s="39" t="s">
        <v>72</v>
      </c>
      <c r="C26" s="38">
        <v>5389788</v>
      </c>
      <c r="D26" s="87">
        <v>5558924</v>
      </c>
    </row>
    <row r="27" spans="2:4" s="9" customFormat="1" ht="20.45" customHeight="1" x14ac:dyDescent="0.2">
      <c r="B27" s="39" t="s">
        <v>64</v>
      </c>
      <c r="C27" s="38">
        <v>523196</v>
      </c>
      <c r="D27" s="87">
        <v>678897</v>
      </c>
    </row>
    <row r="28" spans="2:4" s="9" customFormat="1" ht="20.45" customHeight="1" x14ac:dyDescent="0.2">
      <c r="B28" s="39" t="s">
        <v>80</v>
      </c>
      <c r="C28" s="38">
        <v>355454</v>
      </c>
      <c r="D28" s="87">
        <v>334047</v>
      </c>
    </row>
    <row r="29" spans="2:4" s="9" customFormat="1" ht="20.45" customHeight="1" x14ac:dyDescent="0.2">
      <c r="B29" s="39" t="s">
        <v>81</v>
      </c>
      <c r="C29" s="38">
        <v>4862</v>
      </c>
      <c r="D29" s="87">
        <v>2541</v>
      </c>
    </row>
    <row r="30" spans="2:4" s="9" customFormat="1" ht="20.45" customHeight="1" x14ac:dyDescent="0.2">
      <c r="B30" s="39" t="s">
        <v>82</v>
      </c>
      <c r="C30" s="38">
        <v>1254241</v>
      </c>
      <c r="D30" s="87">
        <v>1231957</v>
      </c>
    </row>
    <row r="31" spans="2:4" s="9" customFormat="1" ht="20.45" customHeight="1" x14ac:dyDescent="0.2">
      <c r="B31" s="39" t="s">
        <v>83</v>
      </c>
      <c r="C31" s="38">
        <v>439929</v>
      </c>
      <c r="D31" s="87">
        <v>438043</v>
      </c>
    </row>
    <row r="32" spans="2:4" s="9" customFormat="1" ht="20.45" customHeight="1" x14ac:dyDescent="0.2">
      <c r="B32" s="39" t="s">
        <v>214</v>
      </c>
      <c r="C32" s="38">
        <v>41599</v>
      </c>
      <c r="D32" s="87">
        <v>35621</v>
      </c>
    </row>
    <row r="33" spans="2:4" s="9" customFormat="1" ht="20.45" customHeight="1" x14ac:dyDescent="0.2">
      <c r="B33" s="39" t="s">
        <v>176</v>
      </c>
      <c r="C33" s="40">
        <v>146836</v>
      </c>
      <c r="D33" s="44">
        <v>135397</v>
      </c>
    </row>
    <row r="34" spans="2:4" s="9" customFormat="1" ht="20.45" customHeight="1" x14ac:dyDescent="0.2">
      <c r="B34" s="37" t="s">
        <v>70</v>
      </c>
      <c r="C34" s="94">
        <v>8155905</v>
      </c>
      <c r="D34" s="43">
        <v>8415427</v>
      </c>
    </row>
    <row r="35" spans="2:4" s="9" customFormat="1" ht="20.45" customHeight="1" thickBot="1" x14ac:dyDescent="0.25">
      <c r="B35" s="37" t="s">
        <v>84</v>
      </c>
      <c r="C35" s="126">
        <v>11036756</v>
      </c>
      <c r="D35" s="127">
        <v>11595320</v>
      </c>
    </row>
    <row r="36" spans="2:4" s="9" customFormat="1" ht="20.45" customHeight="1" thickTop="1" x14ac:dyDescent="0.2">
      <c r="B36" s="39"/>
      <c r="C36" s="38"/>
      <c r="D36" s="88"/>
    </row>
    <row r="37" spans="2:4" s="9" customFormat="1" ht="20.45" customHeight="1" x14ac:dyDescent="0.2">
      <c r="B37" s="37" t="s">
        <v>85</v>
      </c>
      <c r="C37" s="38"/>
      <c r="D37" s="87"/>
    </row>
    <row r="38" spans="2:4" s="9" customFormat="1" ht="20.45" customHeight="1" x14ac:dyDescent="0.2">
      <c r="B38" s="39" t="s">
        <v>86</v>
      </c>
      <c r="C38" s="38">
        <v>4123724</v>
      </c>
      <c r="D38" s="87">
        <v>4123724</v>
      </c>
    </row>
    <row r="39" spans="2:4" s="9" customFormat="1" ht="20.45" customHeight="1" x14ac:dyDescent="0.2">
      <c r="B39" s="39" t="s">
        <v>87</v>
      </c>
      <c r="C39" s="38">
        <v>2464672</v>
      </c>
      <c r="D39" s="87">
        <v>2464672</v>
      </c>
    </row>
    <row r="40" spans="2:4" s="9" customFormat="1" ht="20.45" customHeight="1" x14ac:dyDescent="0.2">
      <c r="B40" s="39" t="s">
        <v>88</v>
      </c>
      <c r="C40" s="38">
        <v>-301761</v>
      </c>
      <c r="D40" s="87">
        <v>-182942</v>
      </c>
    </row>
    <row r="41" spans="2:4" s="9" customFormat="1" ht="20.45" customHeight="1" x14ac:dyDescent="0.2">
      <c r="B41" s="39" t="s">
        <v>177</v>
      </c>
      <c r="C41" s="38">
        <v>1350000</v>
      </c>
      <c r="D41" s="87">
        <v>1350000</v>
      </c>
    </row>
    <row r="42" spans="2:4" ht="20.25" customHeight="1" x14ac:dyDescent="0.25">
      <c r="B42" s="39" t="s">
        <v>162</v>
      </c>
      <c r="C42" s="40">
        <v>1773465</v>
      </c>
      <c r="D42" s="44" t="s">
        <v>3</v>
      </c>
    </row>
    <row r="43" spans="2:4" ht="20.25" customHeight="1" x14ac:dyDescent="0.25">
      <c r="B43" s="37" t="s">
        <v>89</v>
      </c>
      <c r="C43" s="94">
        <v>9410100</v>
      </c>
      <c r="D43" s="43">
        <v>7755454</v>
      </c>
    </row>
    <row r="44" spans="2:4" ht="21" customHeight="1" thickBot="1" x14ac:dyDescent="0.3">
      <c r="B44" s="37" t="s">
        <v>90</v>
      </c>
      <c r="C44" s="126">
        <v>20446856</v>
      </c>
      <c r="D44" s="127">
        <v>19350774</v>
      </c>
    </row>
    <row r="45" spans="2:4" ht="15.75" thickTop="1" x14ac:dyDescent="0.25"/>
  </sheetData>
  <mergeCells count="3">
    <mergeCell ref="B4:D6"/>
    <mergeCell ref="B8:B9"/>
    <mergeCell ref="C8:D8"/>
  </mergeCells>
  <conditionalFormatting sqref="B10:D12 B13 D13:D44">
    <cfRule type="expression" dxfId="18" priority="9">
      <formula>MOD(ROW(),2)=0</formula>
    </cfRule>
  </conditionalFormatting>
  <conditionalFormatting sqref="C13:C44">
    <cfRule type="expression" dxfId="17" priority="2">
      <formula>MOD(ROW(),2)=0</formula>
    </cfRule>
  </conditionalFormatting>
  <conditionalFormatting sqref="B14:B44">
    <cfRule type="expression" dxfId="16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F41"/>
  <sheetViews>
    <sheetView showGridLines="0" showRowColHeaders="0" zoomScale="80" zoomScaleNormal="80" workbookViewId="0">
      <selection activeCell="F20" sqref="F20"/>
    </sheetView>
  </sheetViews>
  <sheetFormatPr defaultColWidth="8.7109375" defaultRowHeight="15" x14ac:dyDescent="0.25"/>
  <cols>
    <col min="1" max="1" width="13.85546875" customWidth="1"/>
    <col min="2" max="2" width="54.42578125" customWidth="1"/>
    <col min="3" max="5" width="21" customWidth="1"/>
    <col min="6" max="6" width="21.85546875" customWidth="1"/>
    <col min="7" max="7" width="12.42578125" customWidth="1"/>
  </cols>
  <sheetData>
    <row r="5" spans="2:6" x14ac:dyDescent="0.25">
      <c r="B5" s="153"/>
      <c r="C5" s="153"/>
      <c r="D5" s="153"/>
      <c r="E5" s="154"/>
      <c r="F5" s="154"/>
    </row>
    <row r="6" spans="2:6" x14ac:dyDescent="0.25">
      <c r="B6" s="154"/>
      <c r="C6" s="154"/>
      <c r="D6" s="154"/>
      <c r="E6" s="154"/>
      <c r="F6" s="154"/>
    </row>
    <row r="7" spans="2:6" ht="7.5" customHeight="1" x14ac:dyDescent="0.25">
      <c r="B7" s="154"/>
      <c r="C7" s="154"/>
      <c r="D7" s="154"/>
      <c r="E7" s="154"/>
      <c r="F7" s="154"/>
    </row>
    <row r="8" spans="2:6" ht="32.1" customHeight="1" x14ac:dyDescent="0.25">
      <c r="B8" s="14" t="s">
        <v>1</v>
      </c>
      <c r="C8" s="14"/>
      <c r="D8" s="14"/>
      <c r="E8" s="2"/>
      <c r="F8" s="2"/>
    </row>
    <row r="9" spans="2:6" ht="32.1" customHeight="1" x14ac:dyDescent="0.25">
      <c r="B9" s="156"/>
      <c r="C9" s="157" t="s">
        <v>2</v>
      </c>
      <c r="D9" s="158"/>
      <c r="E9" s="157" t="s">
        <v>143</v>
      </c>
      <c r="F9" s="158"/>
    </row>
    <row r="10" spans="2:6" ht="31.5" customHeight="1" x14ac:dyDescent="0.25">
      <c r="B10" s="156"/>
      <c r="C10" s="17" t="s">
        <v>195</v>
      </c>
      <c r="D10" s="17" t="s">
        <v>196</v>
      </c>
      <c r="E10" s="17" t="s">
        <v>193</v>
      </c>
      <c r="F10" s="17" t="s">
        <v>194</v>
      </c>
    </row>
    <row r="11" spans="2:6" ht="29.1" customHeight="1" x14ac:dyDescent="0.25">
      <c r="B11" s="95" t="s">
        <v>91</v>
      </c>
      <c r="C11" s="102">
        <v>1918704</v>
      </c>
      <c r="D11" s="102">
        <v>2369226</v>
      </c>
      <c r="E11" s="102">
        <v>6092581</v>
      </c>
      <c r="F11" s="102">
        <v>6260319</v>
      </c>
    </row>
    <row r="12" spans="2:6" ht="21" customHeight="1" x14ac:dyDescent="0.25">
      <c r="B12" s="35"/>
      <c r="C12" s="34"/>
      <c r="D12" s="34"/>
      <c r="E12" s="34"/>
      <c r="F12" s="34"/>
    </row>
    <row r="13" spans="2:6" ht="21" customHeight="1" x14ac:dyDescent="0.25">
      <c r="B13" s="95" t="s">
        <v>92</v>
      </c>
      <c r="C13" s="32"/>
      <c r="D13" s="32"/>
      <c r="E13" s="32"/>
      <c r="F13" s="32"/>
    </row>
    <row r="14" spans="2:6" ht="21" customHeight="1" x14ac:dyDescent="0.25">
      <c r="B14" s="39" t="s">
        <v>215</v>
      </c>
      <c r="C14" s="38">
        <v>-1319068</v>
      </c>
      <c r="D14" s="34">
        <v>-1600331</v>
      </c>
      <c r="E14" s="34">
        <v>-3277102</v>
      </c>
      <c r="F14" s="38">
        <v>-3630105</v>
      </c>
    </row>
    <row r="15" spans="2:6" ht="21" customHeight="1" x14ac:dyDescent="0.25">
      <c r="B15" s="39" t="s">
        <v>216</v>
      </c>
      <c r="C15" s="38">
        <v>-72112</v>
      </c>
      <c r="D15" s="32">
        <v>-54604</v>
      </c>
      <c r="E15" s="32">
        <v>-197998</v>
      </c>
      <c r="F15" s="87">
        <v>-101728</v>
      </c>
    </row>
    <row r="16" spans="2:6" ht="21" customHeight="1" x14ac:dyDescent="0.25">
      <c r="B16" s="39" t="s">
        <v>217</v>
      </c>
      <c r="C16" s="40">
        <v>-169147</v>
      </c>
      <c r="D16" s="103">
        <v>-200554</v>
      </c>
      <c r="E16" s="103">
        <v>-551854</v>
      </c>
      <c r="F16" s="44">
        <v>-536222</v>
      </c>
    </row>
    <row r="17" spans="2:6" ht="21" customHeight="1" x14ac:dyDescent="0.25">
      <c r="B17" s="39"/>
      <c r="C17" s="41">
        <v>-1560327</v>
      </c>
      <c r="D17" s="41">
        <v>-1855489</v>
      </c>
      <c r="E17" s="41">
        <v>-4026954</v>
      </c>
      <c r="F17" s="88">
        <v>-4268055</v>
      </c>
    </row>
    <row r="18" spans="2:6" ht="21" customHeight="1" x14ac:dyDescent="0.25">
      <c r="B18" s="37"/>
      <c r="C18" s="38"/>
      <c r="D18" s="34"/>
      <c r="E18" s="38"/>
      <c r="F18" s="87"/>
    </row>
    <row r="19" spans="2:6" ht="21" customHeight="1" x14ac:dyDescent="0.25">
      <c r="B19" s="37" t="s">
        <v>93</v>
      </c>
      <c r="C19" s="41">
        <v>358377</v>
      </c>
      <c r="D19" s="102">
        <v>513737</v>
      </c>
      <c r="E19" s="41">
        <v>2062442</v>
      </c>
      <c r="F19" s="88">
        <v>1992264</v>
      </c>
    </row>
    <row r="20" spans="2:6" ht="21" customHeight="1" x14ac:dyDescent="0.25">
      <c r="B20" s="39"/>
      <c r="C20" s="38"/>
      <c r="D20" s="34"/>
      <c r="E20" s="38"/>
      <c r="F20" s="87"/>
    </row>
    <row r="21" spans="2:6" ht="21" customHeight="1" x14ac:dyDescent="0.25">
      <c r="B21" s="37" t="s">
        <v>94</v>
      </c>
      <c r="C21" s="38"/>
      <c r="D21" s="32"/>
      <c r="E21" s="38"/>
      <c r="F21" s="87"/>
    </row>
    <row r="22" spans="2:6" ht="21" customHeight="1" x14ac:dyDescent="0.25">
      <c r="B22" s="39" t="s">
        <v>178</v>
      </c>
      <c r="C22" s="38"/>
      <c r="D22" s="34"/>
      <c r="E22" s="38"/>
      <c r="F22" s="87"/>
    </row>
    <row r="23" spans="2:6" ht="21" customHeight="1" x14ac:dyDescent="0.25">
      <c r="B23" s="39" t="s">
        <v>226</v>
      </c>
      <c r="C23" s="38">
        <v>-884</v>
      </c>
      <c r="D23" s="32">
        <v>-7593</v>
      </c>
      <c r="E23" s="38">
        <v>-579</v>
      </c>
      <c r="F23" s="87">
        <v>-13172</v>
      </c>
    </row>
    <row r="24" spans="2:6" ht="21" customHeight="1" x14ac:dyDescent="0.25">
      <c r="B24" s="39" t="s">
        <v>95</v>
      </c>
      <c r="C24" s="38">
        <v>-39532</v>
      </c>
      <c r="D24" s="34">
        <v>-29931</v>
      </c>
      <c r="E24" s="38">
        <v>-140979</v>
      </c>
      <c r="F24" s="87">
        <v>-75895</v>
      </c>
    </row>
    <row r="25" spans="2:6" ht="21" customHeight="1" x14ac:dyDescent="0.25">
      <c r="B25" s="39" t="s">
        <v>96</v>
      </c>
      <c r="C25" s="38">
        <v>-74214</v>
      </c>
      <c r="D25" s="32">
        <v>-63800</v>
      </c>
      <c r="E25" s="38"/>
      <c r="F25" s="87"/>
    </row>
    <row r="26" spans="2:6" ht="21" customHeight="1" x14ac:dyDescent="0.25">
      <c r="B26" s="39"/>
      <c r="C26" s="40"/>
      <c r="D26" s="173"/>
      <c r="E26" s="113">
        <v>-317824</v>
      </c>
      <c r="F26" s="44">
        <v>-147168</v>
      </c>
    </row>
    <row r="27" spans="2:6" ht="21" customHeight="1" x14ac:dyDescent="0.25">
      <c r="B27" s="39"/>
      <c r="C27" s="41">
        <v>-114630</v>
      </c>
      <c r="D27" s="102">
        <v>-101324</v>
      </c>
      <c r="E27" s="41">
        <v>-459382</v>
      </c>
      <c r="F27" s="88">
        <v>-236235</v>
      </c>
    </row>
    <row r="28" spans="2:6" ht="21" customHeight="1" x14ac:dyDescent="0.25">
      <c r="B28" s="39" t="s">
        <v>179</v>
      </c>
      <c r="C28" s="38" t="s">
        <v>3</v>
      </c>
      <c r="D28" s="34">
        <v>122208</v>
      </c>
      <c r="E28" s="38" t="s">
        <v>3</v>
      </c>
      <c r="F28" s="87">
        <v>1031809</v>
      </c>
    </row>
    <row r="29" spans="2:6" ht="21" customHeight="1" x14ac:dyDescent="0.25">
      <c r="B29" s="39" t="s">
        <v>163</v>
      </c>
      <c r="C29" s="41"/>
      <c r="D29" s="32"/>
      <c r="E29" s="38" t="s">
        <v>3</v>
      </c>
      <c r="F29" s="87">
        <v>217063</v>
      </c>
    </row>
    <row r="30" spans="2:6" ht="21" customHeight="1" x14ac:dyDescent="0.25">
      <c r="B30" s="39" t="s">
        <v>97</v>
      </c>
      <c r="C30" s="38">
        <v>175118</v>
      </c>
      <c r="D30" s="34">
        <v>178884</v>
      </c>
      <c r="E30" s="38">
        <v>449138</v>
      </c>
      <c r="F30" s="87">
        <v>56044</v>
      </c>
    </row>
    <row r="31" spans="2:6" ht="21" customHeight="1" x14ac:dyDescent="0.25">
      <c r="B31" s="39" t="s">
        <v>180</v>
      </c>
      <c r="C31" s="85"/>
      <c r="D31" s="136"/>
      <c r="E31" s="113">
        <v>6644</v>
      </c>
      <c r="F31" s="44" t="s">
        <v>3</v>
      </c>
    </row>
    <row r="32" spans="2:6" ht="27" customHeight="1" x14ac:dyDescent="0.25">
      <c r="B32" s="37" t="s">
        <v>98</v>
      </c>
      <c r="C32" s="41">
        <v>418865</v>
      </c>
      <c r="D32" s="104">
        <v>713505</v>
      </c>
      <c r="E32" s="41">
        <v>2062027</v>
      </c>
      <c r="F32" s="88">
        <v>3060945</v>
      </c>
    </row>
    <row r="33" spans="2:6" ht="21" customHeight="1" x14ac:dyDescent="0.25">
      <c r="B33" s="37"/>
      <c r="C33" s="38"/>
      <c r="D33" s="32"/>
      <c r="E33" s="38"/>
      <c r="F33" s="87"/>
    </row>
    <row r="34" spans="2:6" ht="21" customHeight="1" x14ac:dyDescent="0.25">
      <c r="B34" s="39" t="s">
        <v>99</v>
      </c>
      <c r="C34" s="38">
        <v>178240</v>
      </c>
      <c r="D34" s="38">
        <v>73753</v>
      </c>
      <c r="E34" s="38">
        <v>365934</v>
      </c>
      <c r="F34" s="87">
        <v>94435</v>
      </c>
    </row>
    <row r="35" spans="2:6" ht="21" customHeight="1" x14ac:dyDescent="0.25">
      <c r="B35" s="39" t="s">
        <v>100</v>
      </c>
      <c r="C35" s="40">
        <v>-325315</v>
      </c>
      <c r="D35" s="113">
        <v>-1216053</v>
      </c>
      <c r="E35" s="113">
        <v>-750884</v>
      </c>
      <c r="F35" s="44">
        <v>-2005787</v>
      </c>
    </row>
    <row r="36" spans="2:6" ht="21" customHeight="1" x14ac:dyDescent="0.25">
      <c r="B36" s="39" t="s">
        <v>164</v>
      </c>
      <c r="C36" s="41">
        <v>271790</v>
      </c>
      <c r="D36" s="41">
        <v>-428795</v>
      </c>
      <c r="E36" s="41">
        <v>1677077</v>
      </c>
      <c r="F36" s="88">
        <v>1149593</v>
      </c>
    </row>
    <row r="37" spans="2:6" ht="21" customHeight="1" x14ac:dyDescent="0.25">
      <c r="B37" s="39"/>
      <c r="C37" s="38"/>
      <c r="D37" s="38"/>
      <c r="E37" s="38"/>
      <c r="F37" s="87"/>
    </row>
    <row r="38" spans="2:6" ht="21" customHeight="1" x14ac:dyDescent="0.25">
      <c r="B38" s="39" t="s">
        <v>101</v>
      </c>
      <c r="C38" s="38">
        <v>-49665</v>
      </c>
      <c r="D38" s="38">
        <v>167592</v>
      </c>
      <c r="E38" s="38">
        <v>-178247</v>
      </c>
      <c r="F38" s="87">
        <v>-321845</v>
      </c>
    </row>
    <row r="39" spans="2:6" ht="26.25" customHeight="1" x14ac:dyDescent="0.25">
      <c r="B39" s="39" t="s">
        <v>64</v>
      </c>
      <c r="C39" s="38">
        <v>29117</v>
      </c>
      <c r="D39" s="38">
        <v>50544</v>
      </c>
      <c r="E39" s="38">
        <v>155816</v>
      </c>
      <c r="F39" s="87">
        <v>94549</v>
      </c>
    </row>
    <row r="40" spans="2:6" ht="21" customHeight="1" thickBot="1" x14ac:dyDescent="0.3">
      <c r="B40" s="37" t="s">
        <v>150</v>
      </c>
      <c r="C40" s="89">
        <v>251242</v>
      </c>
      <c r="D40" s="92">
        <v>-210659</v>
      </c>
      <c r="E40" s="92">
        <v>1654646</v>
      </c>
      <c r="F40" s="42">
        <v>922297</v>
      </c>
    </row>
    <row r="41" spans="2:6" ht="21" customHeight="1" thickTop="1" x14ac:dyDescent="0.25">
      <c r="B41" s="37" t="s">
        <v>165</v>
      </c>
      <c r="C41" s="171">
        <v>0.09</v>
      </c>
      <c r="D41" s="171">
        <v>-7.0000000000000007E-2</v>
      </c>
      <c r="E41" s="171">
        <v>0.56999999999999995</v>
      </c>
      <c r="F41" s="172">
        <v>0.32</v>
      </c>
    </row>
  </sheetData>
  <mergeCells count="4">
    <mergeCell ref="B5:F7"/>
    <mergeCell ref="B9:B10"/>
    <mergeCell ref="C9:D9"/>
    <mergeCell ref="E9:F9"/>
  </mergeCells>
  <conditionalFormatting sqref="B11:F13 F14:F20 F24:F41">
    <cfRule type="expression" dxfId="13" priority="16">
      <formula>MOD(ROW(),2)=0</formula>
    </cfRule>
  </conditionalFormatting>
  <conditionalFormatting sqref="B14:B41">
    <cfRule type="expression" dxfId="12" priority="11">
      <formula>MOD(ROW(),2)=0</formula>
    </cfRule>
  </conditionalFormatting>
  <conditionalFormatting sqref="C14:C20 C24:C41">
    <cfRule type="expression" dxfId="3" priority="10">
      <formula>MOD(ROW(),2)=0</formula>
    </cfRule>
  </conditionalFormatting>
  <conditionalFormatting sqref="D14:D17 D20:D21 D24:D25 D28:D29 D32:D41">
    <cfRule type="expression" dxfId="2" priority="9">
      <formula>MOD(ROW(),2)=0</formula>
    </cfRule>
  </conditionalFormatting>
  <conditionalFormatting sqref="C11:F17 C34:F41 C24:C33 E24:F33 C18:C20 E18:F20 D18:D33">
    <cfRule type="expression" dxfId="1" priority="8">
      <formula>MOD(ROW(),2)=0</formula>
    </cfRule>
  </conditionalFormatting>
  <conditionalFormatting sqref="F21:F23">
    <cfRule type="expression" dxfId="6" priority="3">
      <formula>MOD(ROW(),2)=0</formula>
    </cfRule>
  </conditionalFormatting>
  <conditionalFormatting sqref="C21:C23 E21:E23">
    <cfRule type="expression" dxfId="5" priority="2">
      <formula>MOD(ROW(),2)=0</formula>
    </cfRule>
  </conditionalFormatting>
  <conditionalFormatting sqref="D18:D19 D22:D23 D26:D27 D30:D31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D79"/>
  <sheetViews>
    <sheetView showGridLines="0" showRowColHeaders="0" zoomScale="80" zoomScaleNormal="80" workbookViewId="0">
      <selection activeCell="J81" sqref="J81"/>
    </sheetView>
  </sheetViews>
  <sheetFormatPr defaultColWidth="8.7109375" defaultRowHeight="15" x14ac:dyDescent="0.25"/>
  <cols>
    <col min="1" max="1" width="13.85546875" customWidth="1"/>
    <col min="2" max="2" width="90.140625" customWidth="1"/>
    <col min="3" max="4" width="18.5703125" customWidth="1"/>
    <col min="5" max="5" width="2.85546875" customWidth="1"/>
  </cols>
  <sheetData>
    <row r="7" spans="2:4" ht="9.6" customHeight="1" x14ac:dyDescent="0.25">
      <c r="B7" s="147"/>
      <c r="C7" s="151"/>
      <c r="D7" s="151"/>
    </row>
    <row r="8" spans="2:4" x14ac:dyDescent="0.25">
      <c r="B8" s="6" t="s">
        <v>0</v>
      </c>
      <c r="C8" s="2"/>
      <c r="D8" s="2"/>
    </row>
    <row r="9" spans="2:4" x14ac:dyDescent="0.25">
      <c r="B9" s="155"/>
      <c r="C9" s="157" t="s">
        <v>21</v>
      </c>
      <c r="D9" s="158"/>
    </row>
    <row r="10" spans="2:4" ht="32.450000000000003" customHeight="1" x14ac:dyDescent="0.25">
      <c r="B10" s="155"/>
      <c r="C10" s="17" t="s">
        <v>193</v>
      </c>
      <c r="D10" s="17" t="s">
        <v>194</v>
      </c>
    </row>
    <row r="11" spans="2:4" ht="36.6" customHeight="1" x14ac:dyDescent="0.25">
      <c r="B11" s="37" t="s">
        <v>102</v>
      </c>
      <c r="C11" s="47"/>
      <c r="D11" s="47"/>
    </row>
    <row r="12" spans="2:4" ht="20.25" customHeight="1" x14ac:dyDescent="0.25">
      <c r="B12" s="39" t="s">
        <v>145</v>
      </c>
      <c r="C12" s="38">
        <v>1654646</v>
      </c>
      <c r="D12" s="38">
        <v>922297</v>
      </c>
    </row>
    <row r="13" spans="2:4" ht="20.25" customHeight="1" x14ac:dyDescent="0.25">
      <c r="B13" s="39" t="s">
        <v>103</v>
      </c>
      <c r="C13" s="38"/>
      <c r="D13" s="38"/>
    </row>
    <row r="14" spans="2:4" ht="20.25" customHeight="1" x14ac:dyDescent="0.25">
      <c r="B14" s="39" t="s">
        <v>104</v>
      </c>
      <c r="C14" s="38"/>
      <c r="D14" s="38"/>
    </row>
    <row r="15" spans="2:4" ht="20.25" customHeight="1" x14ac:dyDescent="0.25">
      <c r="B15" s="39" t="s">
        <v>9</v>
      </c>
      <c r="C15" s="38">
        <v>246471</v>
      </c>
      <c r="D15" s="38">
        <v>182529</v>
      </c>
    </row>
    <row r="16" spans="2:4" ht="24.75" customHeight="1" x14ac:dyDescent="0.25">
      <c r="B16" s="39" t="s">
        <v>105</v>
      </c>
      <c r="C16" s="38">
        <v>180439</v>
      </c>
      <c r="D16" s="38">
        <v>4186</v>
      </c>
    </row>
    <row r="17" spans="2:4" ht="20.25" customHeight="1" x14ac:dyDescent="0.25">
      <c r="B17" s="39" t="s">
        <v>179</v>
      </c>
      <c r="C17" s="38" t="s">
        <v>3</v>
      </c>
      <c r="D17" s="38">
        <v>-1031809</v>
      </c>
    </row>
    <row r="18" spans="2:4" ht="20.25" customHeight="1" x14ac:dyDescent="0.25">
      <c r="B18" s="39" t="s">
        <v>106</v>
      </c>
      <c r="C18" s="38">
        <v>-883910</v>
      </c>
      <c r="D18" s="38">
        <v>-838017</v>
      </c>
    </row>
    <row r="19" spans="2:4" ht="20.25" customHeight="1" x14ac:dyDescent="0.25">
      <c r="B19" s="39" t="s">
        <v>107</v>
      </c>
      <c r="C19" s="38">
        <v>-449138</v>
      </c>
      <c r="D19" s="38">
        <v>-56044</v>
      </c>
    </row>
    <row r="20" spans="2:4" ht="20.25" customHeight="1" x14ac:dyDescent="0.25">
      <c r="B20" s="39" t="s">
        <v>218</v>
      </c>
      <c r="C20" s="47" t="s">
        <v>3</v>
      </c>
      <c r="D20" s="46">
        <v>491036</v>
      </c>
    </row>
    <row r="21" spans="2:4" ht="20.25" customHeight="1" x14ac:dyDescent="0.25">
      <c r="B21" s="39" t="s">
        <v>108</v>
      </c>
      <c r="C21" s="38">
        <v>409338</v>
      </c>
      <c r="D21" s="38">
        <v>670687</v>
      </c>
    </row>
    <row r="22" spans="2:4" ht="20.25" customHeight="1" x14ac:dyDescent="0.25">
      <c r="B22" s="39" t="s">
        <v>109</v>
      </c>
      <c r="C22" s="38">
        <v>-173900</v>
      </c>
      <c r="D22" s="38">
        <v>212850</v>
      </c>
    </row>
    <row r="23" spans="2:4" ht="20.25" customHeight="1" x14ac:dyDescent="0.25">
      <c r="B23" s="39" t="s">
        <v>110</v>
      </c>
      <c r="C23" s="47" t="s">
        <v>3</v>
      </c>
      <c r="D23" s="46">
        <v>-238815</v>
      </c>
    </row>
    <row r="24" spans="2:4" ht="20.25" customHeight="1" x14ac:dyDescent="0.25">
      <c r="B24" s="39" t="s">
        <v>180</v>
      </c>
      <c r="C24" s="38">
        <v>-6644</v>
      </c>
      <c r="D24" s="38" t="s">
        <v>3</v>
      </c>
    </row>
    <row r="25" spans="2:4" ht="20.25" customHeight="1" x14ac:dyDescent="0.25">
      <c r="B25" s="39" t="s">
        <v>111</v>
      </c>
      <c r="C25" s="38">
        <v>1843</v>
      </c>
      <c r="D25" s="38">
        <v>15778</v>
      </c>
    </row>
    <row r="26" spans="2:4" ht="20.25" customHeight="1" x14ac:dyDescent="0.25">
      <c r="B26" s="39" t="s">
        <v>64</v>
      </c>
      <c r="C26" s="38">
        <v>-155816</v>
      </c>
      <c r="D26" s="38">
        <v>-94549</v>
      </c>
    </row>
    <row r="27" spans="2:4" ht="20.25" customHeight="1" x14ac:dyDescent="0.25">
      <c r="B27" s="39" t="s">
        <v>112</v>
      </c>
      <c r="C27" s="38">
        <v>-2104</v>
      </c>
      <c r="D27" s="38">
        <v>-4125</v>
      </c>
    </row>
    <row r="28" spans="2:4" ht="20.25" customHeight="1" x14ac:dyDescent="0.25">
      <c r="B28" s="39" t="s">
        <v>113</v>
      </c>
      <c r="C28" s="38">
        <v>10156</v>
      </c>
      <c r="D28" s="38">
        <v>36403</v>
      </c>
    </row>
    <row r="29" spans="2:4" ht="20.25" customHeight="1" x14ac:dyDescent="0.25">
      <c r="B29" s="39" t="s">
        <v>219</v>
      </c>
      <c r="C29" s="38">
        <v>301940</v>
      </c>
      <c r="D29" s="38">
        <v>577129</v>
      </c>
    </row>
    <row r="30" spans="2:4" ht="20.25" customHeight="1" x14ac:dyDescent="0.25">
      <c r="B30" s="39" t="s">
        <v>220</v>
      </c>
      <c r="C30" s="38">
        <v>17675</v>
      </c>
      <c r="D30" s="38">
        <v>36335</v>
      </c>
    </row>
    <row r="31" spans="2:4" ht="20.25" customHeight="1" x14ac:dyDescent="0.25">
      <c r="B31" s="39" t="s">
        <v>6</v>
      </c>
      <c r="C31" s="38">
        <v>106225</v>
      </c>
      <c r="D31" s="38">
        <v>80554</v>
      </c>
    </row>
    <row r="32" spans="2:4" ht="20.25" customHeight="1" x14ac:dyDescent="0.25">
      <c r="B32" s="39" t="s">
        <v>66</v>
      </c>
      <c r="C32" s="40">
        <v>136801</v>
      </c>
      <c r="D32" s="113">
        <v>10793</v>
      </c>
    </row>
    <row r="33" spans="2:4" ht="20.25" customHeight="1" x14ac:dyDescent="0.25">
      <c r="B33" s="39"/>
      <c r="C33" s="41">
        <v>1394022</v>
      </c>
      <c r="D33" s="41">
        <v>977218</v>
      </c>
    </row>
    <row r="34" spans="2:4" ht="20.25" customHeight="1" x14ac:dyDescent="0.25">
      <c r="B34" s="37" t="s">
        <v>114</v>
      </c>
      <c r="C34" s="38"/>
      <c r="D34" s="38"/>
    </row>
    <row r="35" spans="2:4" ht="20.25" customHeight="1" x14ac:dyDescent="0.25">
      <c r="B35" s="39" t="s">
        <v>53</v>
      </c>
      <c r="C35" s="38">
        <v>-225295</v>
      </c>
      <c r="D35" s="38">
        <v>-52117</v>
      </c>
    </row>
    <row r="36" spans="2:4" ht="20.25" customHeight="1" x14ac:dyDescent="0.25">
      <c r="B36" s="39" t="s">
        <v>55</v>
      </c>
      <c r="C36" s="38">
        <v>-5569</v>
      </c>
      <c r="D36" s="38">
        <v>-7154</v>
      </c>
    </row>
    <row r="37" spans="2:4" ht="20.25" customHeight="1" x14ac:dyDescent="0.25">
      <c r="B37" s="39" t="s">
        <v>56</v>
      </c>
      <c r="C37" s="38">
        <v>206419</v>
      </c>
      <c r="D37" s="38">
        <v>4122</v>
      </c>
    </row>
    <row r="38" spans="2:4" ht="20.25" customHeight="1" x14ac:dyDescent="0.25">
      <c r="B38" s="39" t="s">
        <v>115</v>
      </c>
      <c r="C38" s="38">
        <v>-914</v>
      </c>
      <c r="D38" s="38">
        <v>15757</v>
      </c>
    </row>
    <row r="39" spans="2:4" ht="20.25" customHeight="1" x14ac:dyDescent="0.25">
      <c r="B39" s="39" t="s">
        <v>116</v>
      </c>
      <c r="C39" s="38">
        <v>-39597</v>
      </c>
      <c r="D39" s="38">
        <v>1223</v>
      </c>
    </row>
    <row r="40" spans="2:4" ht="20.25" customHeight="1" x14ac:dyDescent="0.25">
      <c r="B40" s="39" t="s">
        <v>117</v>
      </c>
      <c r="C40" s="38">
        <v>187151</v>
      </c>
      <c r="D40" s="38">
        <v>124127</v>
      </c>
    </row>
    <row r="41" spans="2:4" ht="20.25" customHeight="1" x14ac:dyDescent="0.25">
      <c r="B41" s="39" t="s">
        <v>118</v>
      </c>
      <c r="C41" s="38">
        <v>461990</v>
      </c>
      <c r="D41" s="38">
        <v>577995</v>
      </c>
    </row>
    <row r="42" spans="2:4" ht="20.25" customHeight="1" x14ac:dyDescent="0.25">
      <c r="B42" s="39" t="s">
        <v>60</v>
      </c>
      <c r="C42" s="40">
        <v>-107024</v>
      </c>
      <c r="D42" s="113">
        <v>50129</v>
      </c>
    </row>
    <row r="43" spans="2:4" ht="20.25" customHeight="1" x14ac:dyDescent="0.25">
      <c r="B43" s="39"/>
      <c r="C43" s="41">
        <v>477161</v>
      </c>
      <c r="D43" s="41">
        <v>714082</v>
      </c>
    </row>
    <row r="44" spans="2:4" ht="20.25" customHeight="1" x14ac:dyDescent="0.25">
      <c r="B44" s="37" t="s">
        <v>119</v>
      </c>
      <c r="C44" s="41"/>
      <c r="D44" s="41"/>
    </row>
    <row r="45" spans="2:4" ht="20.25" customHeight="1" x14ac:dyDescent="0.25">
      <c r="B45" s="39" t="s">
        <v>120</v>
      </c>
      <c r="C45" s="38">
        <v>145695</v>
      </c>
      <c r="D45" s="38">
        <v>181787</v>
      </c>
    </row>
    <row r="46" spans="2:4" ht="20.25" customHeight="1" x14ac:dyDescent="0.25">
      <c r="B46" s="39" t="s">
        <v>75</v>
      </c>
      <c r="C46" s="38">
        <v>-14175</v>
      </c>
      <c r="D46" s="38">
        <v>162201</v>
      </c>
    </row>
    <row r="47" spans="2:4" ht="20.25" customHeight="1" x14ac:dyDescent="0.25">
      <c r="B47" s="39" t="s">
        <v>121</v>
      </c>
      <c r="C47" s="38">
        <v>178247</v>
      </c>
      <c r="D47" s="38">
        <v>321845</v>
      </c>
    </row>
    <row r="48" spans="2:4" ht="20.25" customHeight="1" x14ac:dyDescent="0.25">
      <c r="B48" s="39" t="s">
        <v>122</v>
      </c>
      <c r="C48" s="38">
        <v>7191</v>
      </c>
      <c r="D48" s="38">
        <v>9456</v>
      </c>
    </row>
    <row r="49" spans="2:4" ht="20.25" customHeight="1" x14ac:dyDescent="0.25">
      <c r="B49" s="39" t="s">
        <v>123</v>
      </c>
      <c r="C49" s="38">
        <v>16410</v>
      </c>
      <c r="D49" s="38">
        <v>-82874</v>
      </c>
    </row>
    <row r="50" spans="2:4" ht="20.25" customHeight="1" x14ac:dyDescent="0.25">
      <c r="B50" s="39" t="s">
        <v>6</v>
      </c>
      <c r="C50" s="38">
        <v>-77962</v>
      </c>
      <c r="D50" s="38">
        <v>-67631</v>
      </c>
    </row>
    <row r="51" spans="2:4" ht="20.25" customHeight="1" x14ac:dyDescent="0.25">
      <c r="B51" s="39" t="s">
        <v>66</v>
      </c>
      <c r="C51" s="40">
        <v>37091</v>
      </c>
      <c r="D51" s="113">
        <v>-2823</v>
      </c>
    </row>
    <row r="52" spans="2:4" ht="20.25" customHeight="1" x14ac:dyDescent="0.25">
      <c r="B52" s="39"/>
      <c r="C52" s="94">
        <v>292497</v>
      </c>
      <c r="D52" s="112">
        <v>521961</v>
      </c>
    </row>
    <row r="53" spans="2:4" ht="20.25" customHeight="1" x14ac:dyDescent="0.25">
      <c r="B53" s="37" t="s">
        <v>124</v>
      </c>
      <c r="C53" s="94">
        <v>2163680</v>
      </c>
      <c r="D53" s="112">
        <v>2213261</v>
      </c>
    </row>
    <row r="54" spans="2:4" ht="20.25" customHeight="1" x14ac:dyDescent="0.25">
      <c r="B54" s="39"/>
      <c r="C54" s="38"/>
      <c r="D54" s="38"/>
    </row>
    <row r="55" spans="2:4" ht="20.25" customHeight="1" x14ac:dyDescent="0.25">
      <c r="B55" s="39" t="s">
        <v>125</v>
      </c>
      <c r="C55" s="38">
        <v>-503880</v>
      </c>
      <c r="D55" s="38">
        <v>-366146</v>
      </c>
    </row>
    <row r="56" spans="2:4" ht="20.25" customHeight="1" x14ac:dyDescent="0.25">
      <c r="B56" s="39" t="s">
        <v>126</v>
      </c>
      <c r="C56" s="38">
        <v>-285043</v>
      </c>
      <c r="D56" s="38">
        <v>-930952</v>
      </c>
    </row>
    <row r="57" spans="2:4" ht="20.25" customHeight="1" x14ac:dyDescent="0.25">
      <c r="B57" s="39" t="s">
        <v>221</v>
      </c>
      <c r="C57" s="38">
        <v>156184</v>
      </c>
      <c r="D57" s="38">
        <v>912341</v>
      </c>
    </row>
    <row r="58" spans="2:4" ht="20.25" customHeight="1" x14ac:dyDescent="0.25">
      <c r="B58" s="39" t="s">
        <v>127</v>
      </c>
      <c r="C58" s="38">
        <v>-420</v>
      </c>
      <c r="D58" s="38">
        <v>-383</v>
      </c>
    </row>
    <row r="59" spans="2:4" ht="20.25" customHeight="1" thickBot="1" x14ac:dyDescent="0.3">
      <c r="B59" s="37" t="s">
        <v>128</v>
      </c>
      <c r="C59" s="89">
        <v>1530521</v>
      </c>
      <c r="D59" s="92">
        <v>1828121</v>
      </c>
    </row>
    <row r="60" spans="2:4" ht="20.25" customHeight="1" thickTop="1" x14ac:dyDescent="0.25">
      <c r="B60" s="39"/>
      <c r="C60" s="38"/>
      <c r="D60" s="38"/>
    </row>
    <row r="61" spans="2:4" ht="20.25" customHeight="1" x14ac:dyDescent="0.25">
      <c r="B61" s="39" t="s">
        <v>129</v>
      </c>
      <c r="C61" s="38"/>
      <c r="D61" s="38"/>
    </row>
    <row r="62" spans="2:4" ht="20.25" customHeight="1" x14ac:dyDescent="0.25">
      <c r="B62" s="39" t="s">
        <v>130</v>
      </c>
      <c r="C62" s="38">
        <v>-384</v>
      </c>
      <c r="D62" s="38">
        <v>-1359</v>
      </c>
    </row>
    <row r="63" spans="2:4" ht="20.25" customHeight="1" x14ac:dyDescent="0.25">
      <c r="B63" s="39" t="s">
        <v>222</v>
      </c>
      <c r="C63" s="38">
        <v>6644</v>
      </c>
      <c r="D63" s="38" t="s">
        <v>3</v>
      </c>
    </row>
    <row r="64" spans="2:4" ht="20.25" customHeight="1" x14ac:dyDescent="0.25">
      <c r="B64" s="39" t="s">
        <v>68</v>
      </c>
      <c r="C64" s="38">
        <v>-76763</v>
      </c>
      <c r="D64" s="38">
        <v>-104901</v>
      </c>
    </row>
    <row r="65" spans="2:4" ht="20.25" customHeight="1" x14ac:dyDescent="0.25">
      <c r="B65" s="39" t="s">
        <v>69</v>
      </c>
      <c r="C65" s="38">
        <v>-4195</v>
      </c>
      <c r="D65" s="38">
        <v>-3700</v>
      </c>
    </row>
    <row r="66" spans="2:4" ht="20.25" customHeight="1" x14ac:dyDescent="0.25">
      <c r="B66" s="39" t="s">
        <v>52</v>
      </c>
      <c r="C66" s="38">
        <v>-446991</v>
      </c>
      <c r="D66" s="38">
        <v>493302</v>
      </c>
    </row>
    <row r="67" spans="2:4" ht="20.25" customHeight="1" x14ac:dyDescent="0.25">
      <c r="B67" s="37" t="s">
        <v>181</v>
      </c>
      <c r="C67" s="41">
        <v>-521689</v>
      </c>
      <c r="D67" s="41">
        <v>383342</v>
      </c>
    </row>
    <row r="68" spans="2:4" ht="20.25" customHeight="1" x14ac:dyDescent="0.25">
      <c r="B68" s="39"/>
      <c r="C68" s="38"/>
      <c r="D68" s="38"/>
    </row>
    <row r="69" spans="2:4" ht="20.25" customHeight="1" x14ac:dyDescent="0.25">
      <c r="B69" s="39" t="s">
        <v>131</v>
      </c>
      <c r="C69" s="38"/>
      <c r="D69" s="38"/>
    </row>
    <row r="70" spans="2:4" ht="20.25" customHeight="1" x14ac:dyDescent="0.25">
      <c r="B70" s="39" t="s">
        <v>166</v>
      </c>
      <c r="C70" s="38">
        <v>-114865</v>
      </c>
      <c r="D70" s="38">
        <v>-527769</v>
      </c>
    </row>
    <row r="71" spans="2:4" ht="20.25" customHeight="1" x14ac:dyDescent="0.25">
      <c r="B71" s="39" t="s">
        <v>132</v>
      </c>
      <c r="C71" s="38">
        <v>-409512</v>
      </c>
      <c r="D71" s="38">
        <v>-3249192</v>
      </c>
    </row>
    <row r="72" spans="2:4" ht="19.5" customHeight="1" x14ac:dyDescent="0.25">
      <c r="B72" s="39" t="s">
        <v>133</v>
      </c>
      <c r="C72" s="38">
        <v>-8638</v>
      </c>
      <c r="D72" s="38">
        <v>-8631</v>
      </c>
    </row>
    <row r="73" spans="2:4" ht="18" customHeight="1" x14ac:dyDescent="0.25">
      <c r="B73" s="39" t="s">
        <v>177</v>
      </c>
      <c r="C73" s="38" t="s">
        <v>3</v>
      </c>
      <c r="D73" s="38">
        <v>1350000</v>
      </c>
    </row>
    <row r="74" spans="2:4" ht="18" customHeight="1" thickBot="1" x14ac:dyDescent="0.3">
      <c r="B74" s="37" t="s">
        <v>187</v>
      </c>
      <c r="C74" s="89">
        <v>-533015</v>
      </c>
      <c r="D74" s="92">
        <v>-2435592</v>
      </c>
    </row>
    <row r="75" spans="2:4" ht="18" customHeight="1" thickTop="1" x14ac:dyDescent="0.25">
      <c r="B75" s="39"/>
      <c r="C75" s="38"/>
      <c r="D75" s="38"/>
    </row>
    <row r="76" spans="2:4" ht="18" customHeight="1" x14ac:dyDescent="0.25">
      <c r="B76" s="37" t="s">
        <v>188</v>
      </c>
      <c r="C76" s="41">
        <v>475817</v>
      </c>
      <c r="D76" s="41">
        <v>-224129</v>
      </c>
    </row>
    <row r="77" spans="2:4" ht="18" customHeight="1" x14ac:dyDescent="0.25">
      <c r="B77" s="39" t="s">
        <v>189</v>
      </c>
      <c r="C77" s="38">
        <v>123071</v>
      </c>
      <c r="D77" s="38">
        <v>384397</v>
      </c>
    </row>
    <row r="78" spans="2:4" ht="18" customHeight="1" thickBot="1" x14ac:dyDescent="0.3">
      <c r="B78" s="37" t="s">
        <v>190</v>
      </c>
      <c r="C78" s="89">
        <v>598888</v>
      </c>
      <c r="D78" s="92">
        <v>160268</v>
      </c>
    </row>
    <row r="79" spans="2:4" ht="15.75" thickTop="1" x14ac:dyDescent="0.25"/>
  </sheetData>
  <mergeCells count="3">
    <mergeCell ref="B7:D7"/>
    <mergeCell ref="B9:B10"/>
    <mergeCell ref="C9:D9"/>
  </mergeCells>
  <conditionalFormatting sqref="B19:B32 B11:D18 C19:D78">
    <cfRule type="expression" dxfId="15" priority="4">
      <formula>MOD(ROW(),2)=0</formula>
    </cfRule>
  </conditionalFormatting>
  <conditionalFormatting sqref="B33:B78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7:O28"/>
  <sheetViews>
    <sheetView showGridLines="0" showRowColHeaders="0" zoomScale="80" zoomScaleNormal="80" workbookViewId="0">
      <selection activeCell="E25" sqref="E25"/>
    </sheetView>
  </sheetViews>
  <sheetFormatPr defaultRowHeight="12.75" x14ac:dyDescent="0.2"/>
  <cols>
    <col min="1" max="1" width="13.85546875" style="16" customWidth="1"/>
    <col min="2" max="2" width="39.28515625" style="16" customWidth="1"/>
    <col min="3" max="3" width="14.5703125" style="16" bestFit="1" customWidth="1"/>
    <col min="4" max="4" width="4.28515625" style="16" customWidth="1"/>
    <col min="5" max="5" width="39.28515625" style="16" customWidth="1"/>
    <col min="6" max="6" width="14.42578125" style="19" bestFit="1" customWidth="1"/>
    <col min="7" max="7" width="4.42578125" style="19" bestFit="1" customWidth="1"/>
    <col min="8" max="8" width="9.140625" style="16"/>
    <col min="9" max="9" width="12.140625" style="16" customWidth="1"/>
    <col min="10" max="10" width="9" style="16" customWidth="1"/>
    <col min="11" max="11" width="34" style="16" hidden="1" customWidth="1"/>
    <col min="12" max="13" width="9.140625" style="16" hidden="1" customWidth="1"/>
    <col min="14" max="14" width="31" style="16" hidden="1" customWidth="1"/>
    <col min="15" max="15" width="9.140625" style="16" hidden="1" customWidth="1"/>
    <col min="16" max="16" width="9.140625" style="16" customWidth="1"/>
    <col min="17" max="16384" width="9.140625" style="16"/>
  </cols>
  <sheetData>
    <row r="7" spans="1:8" ht="15.75" x14ac:dyDescent="0.25">
      <c r="A7" s="22"/>
      <c r="B7" s="22"/>
      <c r="C7" s="22"/>
      <c r="D7" s="22"/>
      <c r="E7" s="22"/>
      <c r="F7" s="22"/>
      <c r="G7" s="22"/>
      <c r="H7" s="22"/>
    </row>
    <row r="8" spans="1:8" ht="15.75" x14ac:dyDescent="0.25">
      <c r="A8" s="22"/>
      <c r="B8" s="22"/>
      <c r="C8" s="22"/>
      <c r="D8" s="22"/>
      <c r="E8" s="22"/>
      <c r="F8" s="22"/>
      <c r="G8" s="22"/>
      <c r="H8" s="22"/>
    </row>
    <row r="9" spans="1:8" ht="15.75" x14ac:dyDescent="0.25">
      <c r="A9" s="22"/>
      <c r="B9" s="22"/>
      <c r="C9" s="22"/>
      <c r="D9" s="22"/>
      <c r="E9" s="22"/>
      <c r="F9" s="22"/>
      <c r="G9" s="22"/>
      <c r="H9" s="22"/>
    </row>
    <row r="10" spans="1:8" ht="16.5" thickBot="1" x14ac:dyDescent="0.3">
      <c r="A10" s="22"/>
      <c r="B10" s="22"/>
      <c r="C10" s="22"/>
      <c r="D10" s="22"/>
      <c r="E10" s="22"/>
      <c r="F10" s="22"/>
      <c r="G10" s="22"/>
      <c r="H10" s="22"/>
    </row>
    <row r="11" spans="1:8" ht="16.5" thickTop="1" x14ac:dyDescent="0.2">
      <c r="B11" s="138" t="s">
        <v>34</v>
      </c>
      <c r="C11" s="139"/>
      <c r="D11" s="68"/>
      <c r="E11" s="138" t="s">
        <v>35</v>
      </c>
      <c r="F11" s="139"/>
    </row>
    <row r="12" spans="1:8" ht="15.75" x14ac:dyDescent="0.2">
      <c r="B12" s="140" t="s">
        <v>233</v>
      </c>
      <c r="C12" s="141"/>
      <c r="D12" s="68"/>
      <c r="E12" s="140" t="s">
        <v>233</v>
      </c>
      <c r="F12" s="142"/>
    </row>
    <row r="13" spans="1:8" x14ac:dyDescent="0.2">
      <c r="B13" s="70" t="s">
        <v>36</v>
      </c>
      <c r="C13" s="71">
        <v>1597</v>
      </c>
      <c r="E13" s="70" t="s">
        <v>37</v>
      </c>
      <c r="F13" s="72">
        <f>SUM(F14:F17)</f>
        <v>36225.969950485</v>
      </c>
    </row>
    <row r="14" spans="1:8" x14ac:dyDescent="0.2">
      <c r="B14" s="73" t="s">
        <v>38</v>
      </c>
      <c r="C14" s="74">
        <v>4055.5685546580003</v>
      </c>
      <c r="E14" s="73" t="s">
        <v>39</v>
      </c>
      <c r="F14" s="74">
        <v>1957.5161413950002</v>
      </c>
    </row>
    <row r="15" spans="1:8" x14ac:dyDescent="0.2">
      <c r="B15" s="75" t="s">
        <v>167</v>
      </c>
      <c r="C15" s="76">
        <v>-99.597020747999991</v>
      </c>
      <c r="E15" s="75" t="s">
        <v>40</v>
      </c>
      <c r="F15" s="76">
        <v>23801.423208633994</v>
      </c>
    </row>
    <row r="16" spans="1:8" x14ac:dyDescent="0.2">
      <c r="B16" s="75"/>
      <c r="C16" s="77"/>
      <c r="E16" s="75" t="s">
        <v>41</v>
      </c>
      <c r="F16" s="76">
        <v>9824.4035220520018</v>
      </c>
    </row>
    <row r="17" spans="2:6" x14ac:dyDescent="0.2">
      <c r="B17" s="75"/>
      <c r="C17" s="77"/>
      <c r="E17" s="73" t="s">
        <v>42</v>
      </c>
      <c r="F17" s="74">
        <v>642.62707840400003</v>
      </c>
    </row>
    <row r="18" spans="2:6" x14ac:dyDescent="0.2">
      <c r="B18" s="70" t="s">
        <v>191</v>
      </c>
      <c r="C18" s="71">
        <v>21637.253625464997</v>
      </c>
      <c r="E18" s="75"/>
      <c r="F18" s="76"/>
    </row>
    <row r="19" spans="2:6" x14ac:dyDescent="0.2">
      <c r="B19" s="75"/>
      <c r="C19" s="77"/>
      <c r="E19" s="69"/>
      <c r="F19" s="78"/>
    </row>
    <row r="20" spans="2:6" x14ac:dyDescent="0.2">
      <c r="B20" s="79"/>
      <c r="C20" s="80"/>
      <c r="E20" s="79"/>
      <c r="F20" s="78"/>
    </row>
    <row r="21" spans="2:6" x14ac:dyDescent="0.2">
      <c r="B21" s="79"/>
      <c r="C21" s="80"/>
      <c r="E21" s="70"/>
      <c r="F21" s="72"/>
    </row>
    <row r="22" spans="2:6" x14ac:dyDescent="0.2">
      <c r="B22" s="70" t="s">
        <v>43</v>
      </c>
      <c r="C22" s="71">
        <v>7861.048038682</v>
      </c>
      <c r="E22" s="69"/>
      <c r="F22" s="78"/>
    </row>
    <row r="23" spans="2:6" x14ac:dyDescent="0.2">
      <c r="B23" s="70"/>
      <c r="C23" s="71"/>
      <c r="E23" s="81"/>
      <c r="F23" s="78"/>
    </row>
    <row r="24" spans="2:6" x14ac:dyDescent="0.2">
      <c r="B24" s="79"/>
      <c r="C24" s="80"/>
      <c r="E24" s="70"/>
      <c r="F24" s="72"/>
    </row>
    <row r="25" spans="2:6" x14ac:dyDescent="0.2">
      <c r="B25" s="79"/>
      <c r="C25" s="80"/>
      <c r="E25" s="69"/>
      <c r="F25" s="78"/>
    </row>
    <row r="26" spans="2:6" x14ac:dyDescent="0.2">
      <c r="B26" s="70" t="s">
        <v>44</v>
      </c>
      <c r="C26" s="71">
        <v>2771.6967524280003</v>
      </c>
      <c r="E26" s="69"/>
      <c r="F26" s="78"/>
    </row>
    <row r="27" spans="2:6" ht="13.5" thickBot="1" x14ac:dyDescent="0.25">
      <c r="B27" s="82"/>
      <c r="C27" s="83"/>
      <c r="E27" s="82"/>
      <c r="F27" s="84"/>
    </row>
    <row r="28" spans="2:6" ht="13.5" thickTop="1" x14ac:dyDescent="0.2"/>
  </sheetData>
  <mergeCells count="4">
    <mergeCell ref="B11:C11"/>
    <mergeCell ref="E11:F11"/>
    <mergeCell ref="B12:C12"/>
    <mergeCell ref="E12:F12"/>
  </mergeCells>
  <conditionalFormatting sqref="B14:C14 E14:F17 C15">
    <cfRule type="expression" dxfId="37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showGridLines="0" showRowColHeaders="0" zoomScale="80" zoomScaleNormal="80" workbookViewId="0">
      <selection activeCell="F26" sqref="F26"/>
    </sheetView>
  </sheetViews>
  <sheetFormatPr defaultColWidth="8.7109375" defaultRowHeight="15" customHeight="1" zeroHeight="1" x14ac:dyDescent="0.25"/>
  <cols>
    <col min="1" max="1" width="13.85546875" customWidth="1"/>
    <col min="2" max="2" width="39.28515625" customWidth="1"/>
    <col min="3" max="10" width="16.28515625" customWidth="1"/>
    <col min="16381" max="16381" width="8.7109375" customWidth="1"/>
  </cols>
  <sheetData>
    <row r="1" spans="1:10" ht="15" customHeight="1" x14ac:dyDescent="0.25">
      <c r="B1" s="147"/>
      <c r="C1" s="147"/>
      <c r="D1" s="147"/>
    </row>
    <row r="2" spans="1:10" ht="15" customHeight="1" x14ac:dyDescent="0.25">
      <c r="B2" s="147"/>
      <c r="C2" s="147"/>
      <c r="D2" s="147"/>
    </row>
    <row r="3" spans="1:10" ht="15" customHeight="1" x14ac:dyDescent="0.25">
      <c r="B3" s="147"/>
      <c r="C3" s="147"/>
      <c r="D3" s="147"/>
    </row>
    <row r="4" spans="1:10" ht="15" customHeight="1" x14ac:dyDescent="0.25">
      <c r="B4" s="147"/>
      <c r="C4" s="147"/>
      <c r="D4" s="147"/>
    </row>
    <row r="5" spans="1:10" ht="15" customHeight="1" x14ac:dyDescent="0.25">
      <c r="B5" s="147"/>
      <c r="C5" s="147"/>
      <c r="D5" s="147"/>
    </row>
    <row r="6" spans="1:10" ht="15" customHeight="1" x14ac:dyDescent="0.25">
      <c r="B6" s="147"/>
      <c r="C6" s="147"/>
      <c r="D6" s="147"/>
    </row>
    <row r="7" spans="1:10" ht="24.6" customHeight="1" x14ac:dyDescent="0.25">
      <c r="A7" s="10"/>
      <c r="B7" s="6" t="s">
        <v>0</v>
      </c>
      <c r="C7" s="10"/>
      <c r="D7" s="10"/>
    </row>
    <row r="8" spans="1:10" ht="9.75" customHeight="1" x14ac:dyDescent="0.25">
      <c r="A8" s="10"/>
      <c r="B8" s="4"/>
      <c r="C8" s="10"/>
      <c r="D8" s="10"/>
    </row>
    <row r="9" spans="1:10" ht="27" customHeight="1" thickBot="1" x14ac:dyDescent="0.3">
      <c r="A9" s="10"/>
      <c r="B9" s="148"/>
      <c r="C9" s="143" t="s">
        <v>2</v>
      </c>
      <c r="D9" s="144"/>
      <c r="E9" s="144"/>
      <c r="F9" s="144"/>
      <c r="G9" s="143" t="s">
        <v>143</v>
      </c>
      <c r="H9" s="144"/>
      <c r="I9" s="144"/>
      <c r="J9" s="144"/>
    </row>
    <row r="10" spans="1:10" ht="24.6" customHeight="1" thickTop="1" x14ac:dyDescent="0.25">
      <c r="A10" s="10"/>
      <c r="B10" s="148"/>
      <c r="C10" s="145" t="s">
        <v>195</v>
      </c>
      <c r="D10" s="146"/>
      <c r="E10" s="145" t="s">
        <v>196</v>
      </c>
      <c r="F10" s="146"/>
      <c r="G10" s="145" t="s">
        <v>193</v>
      </c>
      <c r="H10" s="146"/>
      <c r="I10" s="145" t="s">
        <v>194</v>
      </c>
      <c r="J10" s="146"/>
    </row>
    <row r="11" spans="1:10" ht="24.6" customHeight="1" x14ac:dyDescent="0.25">
      <c r="A11" s="10"/>
      <c r="B11" s="148"/>
      <c r="C11" s="17" t="s">
        <v>26</v>
      </c>
      <c r="D11" s="17" t="s">
        <v>27</v>
      </c>
      <c r="E11" s="17" t="s">
        <v>26</v>
      </c>
      <c r="F11" s="17" t="s">
        <v>27</v>
      </c>
      <c r="G11" s="17" t="s">
        <v>26</v>
      </c>
      <c r="H11" s="17" t="s">
        <v>27</v>
      </c>
      <c r="I11" s="17" t="s">
        <v>26</v>
      </c>
      <c r="J11" s="17" t="s">
        <v>27</v>
      </c>
    </row>
    <row r="12" spans="1:10" x14ac:dyDescent="0.25">
      <c r="A12" s="10"/>
      <c r="B12" s="48" t="s">
        <v>28</v>
      </c>
      <c r="C12" s="49">
        <v>3627964</v>
      </c>
      <c r="D12" s="50">
        <v>1094518</v>
      </c>
      <c r="E12" s="51">
        <v>3838364</v>
      </c>
      <c r="F12" s="50">
        <v>1040722</v>
      </c>
      <c r="G12" s="49">
        <v>11062705</v>
      </c>
      <c r="H12" s="50">
        <v>3209095</v>
      </c>
      <c r="I12" s="51">
        <v>10842290</v>
      </c>
      <c r="J12" s="50">
        <v>2897075</v>
      </c>
    </row>
    <row r="13" spans="1:10" x14ac:dyDescent="0.25">
      <c r="A13" s="10"/>
      <c r="B13" s="48" t="s">
        <v>29</v>
      </c>
      <c r="C13" s="49">
        <v>997490</v>
      </c>
      <c r="D13" s="50">
        <v>254045</v>
      </c>
      <c r="E13" s="51">
        <v>1042841</v>
      </c>
      <c r="F13" s="50">
        <v>222394</v>
      </c>
      <c r="G13" s="49">
        <v>3120427</v>
      </c>
      <c r="H13" s="50">
        <v>792985</v>
      </c>
      <c r="I13" s="51">
        <v>3038995</v>
      </c>
      <c r="J13" s="50">
        <v>657320</v>
      </c>
    </row>
    <row r="14" spans="1:10" x14ac:dyDescent="0.25">
      <c r="A14" s="10"/>
      <c r="B14" s="48" t="s">
        <v>30</v>
      </c>
      <c r="C14" s="52">
        <v>4032</v>
      </c>
      <c r="D14" s="53">
        <v>1204</v>
      </c>
      <c r="E14" s="54">
        <v>6217</v>
      </c>
      <c r="F14" s="53">
        <v>1677</v>
      </c>
      <c r="G14" s="52">
        <v>12454</v>
      </c>
      <c r="H14" s="53">
        <v>3631</v>
      </c>
      <c r="I14" s="54">
        <v>26127</v>
      </c>
      <c r="J14" s="53">
        <v>7275</v>
      </c>
    </row>
    <row r="15" spans="1:10" x14ac:dyDescent="0.25">
      <c r="A15" s="10"/>
      <c r="B15" s="55" t="s">
        <v>31</v>
      </c>
      <c r="C15" s="56">
        <v>4629486</v>
      </c>
      <c r="D15" s="57">
        <v>1349767</v>
      </c>
      <c r="E15" s="56">
        <v>4887422</v>
      </c>
      <c r="F15" s="57">
        <v>1264793</v>
      </c>
      <c r="G15" s="56">
        <v>14195586</v>
      </c>
      <c r="H15" s="57">
        <v>4005711</v>
      </c>
      <c r="I15" s="56">
        <v>13907412</v>
      </c>
      <c r="J15" s="57">
        <v>3561670</v>
      </c>
    </row>
    <row r="16" spans="1:10" x14ac:dyDescent="0.25">
      <c r="A16" s="10"/>
      <c r="B16" s="48" t="s">
        <v>32</v>
      </c>
      <c r="C16" s="58" t="s">
        <v>3</v>
      </c>
      <c r="D16" s="53">
        <v>-30124</v>
      </c>
      <c r="E16" s="59" t="s">
        <v>3</v>
      </c>
      <c r="F16" s="53">
        <v>29728</v>
      </c>
      <c r="G16" s="58" t="s">
        <v>3</v>
      </c>
      <c r="H16" s="53">
        <v>49694</v>
      </c>
      <c r="I16" s="59" t="s">
        <v>3</v>
      </c>
      <c r="J16" s="53">
        <v>89894</v>
      </c>
    </row>
    <row r="17" spans="1:10" x14ac:dyDescent="0.25">
      <c r="A17" s="10"/>
      <c r="B17" s="48"/>
      <c r="C17" s="56">
        <v>4629486</v>
      </c>
      <c r="D17" s="57">
        <v>1319643</v>
      </c>
      <c r="E17" s="56">
        <v>4887422</v>
      </c>
      <c r="F17" s="57">
        <v>1294521</v>
      </c>
      <c r="G17" s="56">
        <v>14195586</v>
      </c>
      <c r="H17" s="57">
        <v>4055405</v>
      </c>
      <c r="I17" s="56">
        <v>13907412</v>
      </c>
      <c r="J17" s="57">
        <v>3651564</v>
      </c>
    </row>
    <row r="18" spans="1:10" ht="15.75" thickBot="1" x14ac:dyDescent="0.3">
      <c r="A18" s="10"/>
      <c r="B18" s="48" t="s">
        <v>192</v>
      </c>
      <c r="C18" s="60">
        <v>2859640</v>
      </c>
      <c r="D18" s="61">
        <v>535183</v>
      </c>
      <c r="E18" s="62">
        <v>3106070</v>
      </c>
      <c r="F18" s="61">
        <v>777773</v>
      </c>
      <c r="G18" s="60">
        <v>8594661</v>
      </c>
      <c r="H18" s="61">
        <v>1723811</v>
      </c>
      <c r="I18" s="62">
        <v>9675905</v>
      </c>
      <c r="J18" s="61">
        <v>2219580</v>
      </c>
    </row>
    <row r="19" spans="1:10" ht="15.75" thickTop="1" x14ac:dyDescent="0.25">
      <c r="A19" s="10"/>
      <c r="B19" s="48" t="s">
        <v>33</v>
      </c>
      <c r="C19" s="63" t="s">
        <v>3</v>
      </c>
      <c r="D19" s="50">
        <v>17279</v>
      </c>
      <c r="E19" s="64" t="s">
        <v>3</v>
      </c>
      <c r="F19" s="50">
        <v>70331</v>
      </c>
      <c r="G19" s="63" t="s">
        <v>3</v>
      </c>
      <c r="H19" s="50">
        <v>-4660</v>
      </c>
      <c r="I19" s="64" t="s">
        <v>3</v>
      </c>
      <c r="J19" s="50">
        <v>-21436</v>
      </c>
    </row>
    <row r="20" spans="1:10" ht="15.75" thickBot="1" x14ac:dyDescent="0.3">
      <c r="A20" s="10"/>
      <c r="B20" s="65"/>
      <c r="C20" s="66">
        <v>7489126</v>
      </c>
      <c r="D20" s="67">
        <v>1872105</v>
      </c>
      <c r="E20" s="66">
        <v>7993492</v>
      </c>
      <c r="F20" s="67">
        <v>2142625</v>
      </c>
      <c r="G20" s="66">
        <v>22790247</v>
      </c>
      <c r="H20" s="67">
        <v>5774556</v>
      </c>
      <c r="I20" s="66">
        <v>23583317</v>
      </c>
      <c r="J20" s="67">
        <v>5849708</v>
      </c>
    </row>
    <row r="21" spans="1:10" ht="15.75" thickTop="1" x14ac:dyDescent="0.25"/>
    <row r="22" spans="1:10" x14ac:dyDescent="0.25">
      <c r="C22" s="8"/>
      <c r="D22" s="8"/>
    </row>
    <row r="23" spans="1:10" x14ac:dyDescent="0.25">
      <c r="C23" s="7"/>
      <c r="D23" s="7"/>
    </row>
    <row r="24" spans="1:10" x14ac:dyDescent="0.25">
      <c r="C24" s="7"/>
      <c r="D24" s="7"/>
    </row>
    <row r="25" spans="1:10" x14ac:dyDescent="0.25">
      <c r="C25" s="7"/>
      <c r="D25" s="7"/>
    </row>
    <row r="26" spans="1:10" x14ac:dyDescent="0.25"/>
    <row r="27" spans="1:10" x14ac:dyDescent="0.25">
      <c r="C27" s="7"/>
      <c r="D27" s="7"/>
    </row>
    <row r="28" spans="1:10" x14ac:dyDescent="0.25">
      <c r="C28" s="7"/>
      <c r="D28" s="7"/>
    </row>
    <row r="29" spans="1:10" x14ac:dyDescent="0.25">
      <c r="C29" s="7"/>
      <c r="D29" s="7"/>
    </row>
    <row r="30" spans="1:10" x14ac:dyDescent="0.25">
      <c r="C30" s="7"/>
      <c r="D30" s="7"/>
    </row>
    <row r="31" spans="1:10" x14ac:dyDescent="0.25">
      <c r="D31" s="7"/>
    </row>
    <row r="32" spans="1:10" x14ac:dyDescent="0.25">
      <c r="C32" s="7"/>
      <c r="D32" s="7"/>
    </row>
    <row r="33" spans="3:4" x14ac:dyDescent="0.25">
      <c r="C33" s="7"/>
      <c r="D33" s="7"/>
    </row>
    <row r="34" spans="3:4" x14ac:dyDescent="0.25">
      <c r="C34" s="7"/>
      <c r="D34" s="7"/>
    </row>
    <row r="35" spans="3:4" x14ac:dyDescent="0.25">
      <c r="C35" s="7"/>
      <c r="D35" s="7"/>
    </row>
    <row r="36" spans="3:4" x14ac:dyDescent="0.25">
      <c r="C36" s="7"/>
      <c r="D36" s="7"/>
    </row>
    <row r="37" spans="3:4" x14ac:dyDescent="0.25">
      <c r="C37" s="7"/>
      <c r="D37" s="7"/>
    </row>
    <row r="38" spans="3:4" x14ac:dyDescent="0.25">
      <c r="C38" s="7"/>
      <c r="D38" s="7"/>
    </row>
    <row r="39" spans="3:4" x14ac:dyDescent="0.25"/>
    <row r="40" spans="3:4" x14ac:dyDescent="0.25"/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ht="15" customHeight="1" x14ac:dyDescent="0.25"/>
    <row r="48" spans="3:4" ht="15" customHeight="1" x14ac:dyDescent="0.25"/>
  </sheetData>
  <mergeCells count="8">
    <mergeCell ref="G9:J9"/>
    <mergeCell ref="G10:H10"/>
    <mergeCell ref="I10:J10"/>
    <mergeCell ref="B1:D6"/>
    <mergeCell ref="B9:B11"/>
    <mergeCell ref="C9:F9"/>
    <mergeCell ref="C10:D10"/>
    <mergeCell ref="E10:F10"/>
  </mergeCells>
  <conditionalFormatting sqref="B12:F20">
    <cfRule type="expression" dxfId="36" priority="2">
      <formula>MOD(ROW(),2)=0</formula>
    </cfRule>
  </conditionalFormatting>
  <conditionalFormatting sqref="G12:J20">
    <cfRule type="expression" dxfId="3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showGridLines="0" showRowColHeaders="0" zoomScale="80" zoomScaleNormal="80" workbookViewId="0">
      <selection activeCell="C17" sqref="C17"/>
    </sheetView>
  </sheetViews>
  <sheetFormatPr defaultColWidth="8.7109375" defaultRowHeight="15" customHeight="1" x14ac:dyDescent="0.25"/>
  <cols>
    <col min="1" max="1" width="13.85546875" customWidth="1"/>
    <col min="2" max="2" width="59.7109375" customWidth="1"/>
    <col min="3" max="6" width="20.28515625" customWidth="1"/>
    <col min="16383" max="16383" width="8.7109375" customWidth="1"/>
  </cols>
  <sheetData>
    <row r="1" spans="1:6" ht="15" customHeight="1" x14ac:dyDescent="0.25">
      <c r="B1" s="147"/>
      <c r="C1" s="147"/>
      <c r="D1" s="147"/>
      <c r="E1" s="147"/>
    </row>
    <row r="2" spans="1:6" ht="15" customHeight="1" x14ac:dyDescent="0.25">
      <c r="B2" s="147"/>
      <c r="C2" s="147"/>
      <c r="D2" s="147"/>
      <c r="E2" s="147"/>
    </row>
    <row r="3" spans="1:6" ht="15" customHeight="1" x14ac:dyDescent="0.25">
      <c r="B3" s="147"/>
      <c r="C3" s="147"/>
      <c r="D3" s="147"/>
      <c r="E3" s="147"/>
    </row>
    <row r="4" spans="1:6" ht="15" customHeight="1" x14ac:dyDescent="0.25">
      <c r="B4" s="147"/>
      <c r="C4" s="147"/>
      <c r="D4" s="147"/>
      <c r="E4" s="147"/>
    </row>
    <row r="5" spans="1:6" ht="15" customHeight="1" x14ac:dyDescent="0.25">
      <c r="B5" s="147"/>
      <c r="C5" s="147"/>
      <c r="D5" s="147"/>
      <c r="E5" s="147"/>
    </row>
    <row r="6" spans="1:6" ht="15" customHeight="1" x14ac:dyDescent="0.25">
      <c r="B6" s="147"/>
      <c r="C6" s="147"/>
      <c r="D6" s="147"/>
      <c r="E6" s="147"/>
    </row>
    <row r="7" spans="1:6" ht="24.6" customHeight="1" x14ac:dyDescent="0.25">
      <c r="A7" s="10"/>
      <c r="B7" s="6" t="s">
        <v>0</v>
      </c>
      <c r="C7" s="10"/>
      <c r="D7" s="10"/>
    </row>
    <row r="8" spans="1:6" ht="9.75" customHeight="1" x14ac:dyDescent="0.25">
      <c r="A8" s="10"/>
      <c r="B8" s="4"/>
      <c r="C8" s="10"/>
      <c r="D8" s="10"/>
    </row>
    <row r="9" spans="1:6" ht="32.450000000000003" customHeight="1" x14ac:dyDescent="0.25">
      <c r="A9" s="10"/>
      <c r="B9" s="148"/>
      <c r="C9" s="149" t="s">
        <v>2</v>
      </c>
      <c r="D9" s="150"/>
      <c r="E9" s="149" t="s">
        <v>143</v>
      </c>
      <c r="F9" s="150"/>
    </row>
    <row r="10" spans="1:6" ht="23.25" customHeight="1" x14ac:dyDescent="0.25">
      <c r="A10" s="10"/>
      <c r="B10" s="148"/>
      <c r="C10" s="17" t="s">
        <v>195</v>
      </c>
      <c r="D10" s="17" t="s">
        <v>196</v>
      </c>
      <c r="E10" s="17" t="s">
        <v>193</v>
      </c>
      <c r="F10" s="17" t="s">
        <v>194</v>
      </c>
    </row>
    <row r="11" spans="1:6" ht="23.25" customHeight="1" x14ac:dyDescent="0.25">
      <c r="A11" s="10"/>
      <c r="B11" s="31" t="s">
        <v>134</v>
      </c>
      <c r="C11" s="32">
        <v>1872105</v>
      </c>
      <c r="D11" s="32">
        <v>2142625</v>
      </c>
      <c r="E11" s="32">
        <v>5774556</v>
      </c>
      <c r="F11" s="32">
        <v>5849708</v>
      </c>
    </row>
    <row r="12" spans="1:6" ht="23.25" customHeight="1" x14ac:dyDescent="0.25">
      <c r="A12" s="10"/>
      <c r="B12" s="33" t="s">
        <v>152</v>
      </c>
      <c r="C12" s="34"/>
      <c r="D12" s="34"/>
      <c r="E12" s="34"/>
      <c r="F12" s="34"/>
    </row>
    <row r="13" spans="1:6" ht="23.25" customHeight="1" x14ac:dyDescent="0.25">
      <c r="A13" s="10"/>
      <c r="B13" s="31" t="s">
        <v>151</v>
      </c>
      <c r="C13" s="32">
        <v>191022</v>
      </c>
      <c r="D13" s="32">
        <v>140511</v>
      </c>
      <c r="E13" s="32">
        <v>540262</v>
      </c>
      <c r="F13" s="32">
        <v>427199</v>
      </c>
    </row>
    <row r="14" spans="1:6" ht="23.25" customHeight="1" x14ac:dyDescent="0.25">
      <c r="A14" s="10"/>
      <c r="B14" s="33" t="s">
        <v>153</v>
      </c>
      <c r="C14" s="34">
        <v>100492</v>
      </c>
      <c r="D14" s="34">
        <v>75694</v>
      </c>
      <c r="E14" s="34">
        <v>269760</v>
      </c>
      <c r="F14" s="34">
        <v>137828</v>
      </c>
    </row>
    <row r="15" spans="1:6" ht="23.25" customHeight="1" x14ac:dyDescent="0.25">
      <c r="A15" s="10"/>
      <c r="B15" s="31" t="s">
        <v>154</v>
      </c>
      <c r="C15" s="32">
        <v>41635</v>
      </c>
      <c r="D15" s="32">
        <v>158956</v>
      </c>
      <c r="E15" s="32">
        <v>434779</v>
      </c>
      <c r="F15" s="32">
        <v>433075</v>
      </c>
    </row>
    <row r="16" spans="1:6" ht="23.25" customHeight="1" x14ac:dyDescent="0.25">
      <c r="A16" s="10"/>
      <c r="B16" s="33" t="s">
        <v>135</v>
      </c>
      <c r="C16" s="34">
        <v>59722</v>
      </c>
      <c r="D16" s="34">
        <v>125438</v>
      </c>
      <c r="E16" s="34">
        <v>352585</v>
      </c>
      <c r="F16" s="34">
        <v>368842</v>
      </c>
    </row>
    <row r="17" spans="1:6" ht="23.25" customHeight="1" x14ac:dyDescent="0.25">
      <c r="A17" s="10"/>
      <c r="B17" s="31" t="s">
        <v>136</v>
      </c>
      <c r="C17" s="32">
        <v>95918</v>
      </c>
      <c r="D17" s="32">
        <v>212490</v>
      </c>
      <c r="E17" s="32">
        <v>136773</v>
      </c>
      <c r="F17" s="32">
        <v>276860</v>
      </c>
    </row>
    <row r="18" spans="1:6" ht="23.25" customHeight="1" x14ac:dyDescent="0.25">
      <c r="A18" s="10"/>
      <c r="B18" s="33" t="s">
        <v>197</v>
      </c>
      <c r="C18" s="34">
        <v>24784</v>
      </c>
      <c r="D18" s="34" t="s">
        <v>3</v>
      </c>
      <c r="E18" s="34">
        <v>24784</v>
      </c>
      <c r="F18" s="34" t="s">
        <v>3</v>
      </c>
    </row>
    <row r="19" spans="1:6" ht="23.25" customHeight="1" x14ac:dyDescent="0.25">
      <c r="A19" s="10"/>
      <c r="B19" s="31" t="s">
        <v>169</v>
      </c>
      <c r="C19" s="32">
        <v>21392</v>
      </c>
      <c r="D19" s="32">
        <v>37005</v>
      </c>
      <c r="E19" s="32" t="s">
        <v>3</v>
      </c>
      <c r="F19" s="32">
        <v>153970</v>
      </c>
    </row>
    <row r="20" spans="1:6" ht="23.25" customHeight="1" x14ac:dyDescent="0.25">
      <c r="A20" s="10"/>
      <c r="B20" s="33" t="s">
        <v>4</v>
      </c>
      <c r="C20" s="34">
        <v>-488366</v>
      </c>
      <c r="D20" s="34">
        <v>-523493</v>
      </c>
      <c r="E20" s="34">
        <v>77372</v>
      </c>
      <c r="F20" s="34">
        <v>77640</v>
      </c>
    </row>
    <row r="21" spans="1:6" ht="24.6" customHeight="1" x14ac:dyDescent="0.25">
      <c r="A21" s="10"/>
      <c r="B21" s="31" t="s">
        <v>198</v>
      </c>
      <c r="C21" s="32">
        <v>1918704</v>
      </c>
      <c r="D21" s="32">
        <v>2369226</v>
      </c>
      <c r="E21" s="32">
        <v>-1518290</v>
      </c>
      <c r="F21" s="32">
        <v>-1464803</v>
      </c>
    </row>
    <row r="22" spans="1:6" ht="21" customHeight="1" thickBot="1" x14ac:dyDescent="0.3">
      <c r="A22" s="10"/>
      <c r="B22" s="33"/>
      <c r="C22" s="128">
        <v>1918704</v>
      </c>
      <c r="D22" s="129">
        <v>2369226</v>
      </c>
      <c r="E22" s="129">
        <v>6092581</v>
      </c>
      <c r="F22" s="129">
        <v>6260319</v>
      </c>
    </row>
    <row r="23" spans="1:6" hidden="1" x14ac:dyDescent="0.25"/>
    <row r="24" spans="1:6" hidden="1" x14ac:dyDescent="0.25">
      <c r="C24" s="8"/>
      <c r="D24" s="8"/>
    </row>
    <row r="25" spans="1:6" hidden="1" x14ac:dyDescent="0.25">
      <c r="C25" s="7"/>
      <c r="D25" s="7"/>
    </row>
    <row r="26" spans="1:6" hidden="1" x14ac:dyDescent="0.25">
      <c r="C26" s="7"/>
      <c r="D26" s="7"/>
    </row>
    <row r="27" spans="1:6" hidden="1" x14ac:dyDescent="0.25">
      <c r="C27" s="7"/>
      <c r="D27" s="7"/>
    </row>
    <row r="28" spans="1:6" hidden="1" x14ac:dyDescent="0.25"/>
    <row r="29" spans="1:6" hidden="1" x14ac:dyDescent="0.25">
      <c r="C29" s="7"/>
      <c r="D29" s="7"/>
    </row>
    <row r="30" spans="1:6" hidden="1" x14ac:dyDescent="0.25">
      <c r="C30" s="7"/>
      <c r="D30" s="7"/>
    </row>
    <row r="31" spans="1:6" hidden="1" x14ac:dyDescent="0.25">
      <c r="C31" s="7"/>
      <c r="D31" s="7"/>
    </row>
    <row r="32" spans="1:6" hidden="1" x14ac:dyDescent="0.25">
      <c r="C32" s="7"/>
      <c r="D32" s="7"/>
    </row>
    <row r="33" spans="3:4" hidden="1" x14ac:dyDescent="0.25">
      <c r="D33" s="7"/>
    </row>
    <row r="34" spans="3:4" hidden="1" x14ac:dyDescent="0.25">
      <c r="C34" s="7"/>
      <c r="D34" s="7"/>
    </row>
    <row r="35" spans="3:4" hidden="1" x14ac:dyDescent="0.25">
      <c r="C35" s="7"/>
      <c r="D35" s="7"/>
    </row>
    <row r="36" spans="3:4" hidden="1" x14ac:dyDescent="0.25">
      <c r="C36" s="7"/>
      <c r="D36" s="7"/>
    </row>
    <row r="37" spans="3:4" hidden="1" x14ac:dyDescent="0.25">
      <c r="C37" s="7"/>
      <c r="D37" s="7"/>
    </row>
    <row r="38" spans="3:4" hidden="1" x14ac:dyDescent="0.25">
      <c r="C38" s="7"/>
      <c r="D38" s="7"/>
    </row>
    <row r="39" spans="3:4" hidden="1" x14ac:dyDescent="0.25">
      <c r="C39" s="7"/>
      <c r="D39" s="7"/>
    </row>
    <row r="40" spans="3:4" hidden="1" x14ac:dyDescent="0.25">
      <c r="C40" s="7"/>
      <c r="D40" s="7"/>
    </row>
    <row r="41" spans="3:4" ht="15.75" thickTop="1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x14ac:dyDescent="0.25"/>
    <row r="48" spans="3:4" x14ac:dyDescent="0.25"/>
  </sheetData>
  <mergeCells count="4">
    <mergeCell ref="B1:E6"/>
    <mergeCell ref="B9:B10"/>
    <mergeCell ref="C9:D9"/>
    <mergeCell ref="E9:F9"/>
  </mergeCells>
  <conditionalFormatting sqref="B11:F22">
    <cfRule type="expression" dxfId="3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9"/>
  <sheetViews>
    <sheetView showGridLines="0" showRowColHeaders="0" zoomScale="80" zoomScaleNormal="80" workbookViewId="0">
      <selection activeCell="H22" sqref="H22"/>
    </sheetView>
  </sheetViews>
  <sheetFormatPr defaultColWidth="8.7109375" defaultRowHeight="15" customHeight="1" x14ac:dyDescent="0.25"/>
  <cols>
    <col min="1" max="1" width="13.85546875" customWidth="1"/>
    <col min="2" max="2" width="57.7109375" customWidth="1"/>
    <col min="3" max="5" width="20.5703125" customWidth="1"/>
    <col min="6" max="6" width="24.140625" customWidth="1"/>
    <col min="7" max="7" width="14.7109375" customWidth="1"/>
    <col min="8" max="8" width="19.28515625" customWidth="1"/>
    <col min="9" max="10" width="8.7109375" customWidth="1"/>
  </cols>
  <sheetData>
    <row r="1" spans="2:9" x14ac:dyDescent="0.25"/>
    <row r="2" spans="2:9" x14ac:dyDescent="0.25"/>
    <row r="3" spans="2:9" x14ac:dyDescent="0.25"/>
    <row r="4" spans="2:9" x14ac:dyDescent="0.25"/>
    <row r="5" spans="2:9" x14ac:dyDescent="0.25">
      <c r="B5" s="147"/>
      <c r="C5" s="147"/>
      <c r="D5" s="147"/>
      <c r="E5" s="147"/>
      <c r="F5" s="147"/>
      <c r="G5" s="151"/>
      <c r="H5" s="151"/>
      <c r="I5" s="151"/>
    </row>
    <row r="6" spans="2:9" x14ac:dyDescent="0.25">
      <c r="B6" s="151"/>
      <c r="C6" s="151"/>
      <c r="D6" s="151"/>
      <c r="E6" s="151"/>
      <c r="F6" s="151"/>
      <c r="G6" s="151"/>
      <c r="H6" s="151"/>
      <c r="I6" s="151"/>
    </row>
    <row r="7" spans="2:9" x14ac:dyDescent="0.25">
      <c r="B7" s="151"/>
      <c r="C7" s="151"/>
      <c r="D7" s="151"/>
      <c r="E7" s="151"/>
      <c r="F7" s="151"/>
      <c r="G7" s="151"/>
      <c r="H7" s="151"/>
      <c r="I7" s="151"/>
    </row>
    <row r="8" spans="2:9" ht="21" customHeight="1" x14ac:dyDescent="0.25">
      <c r="B8" s="6" t="s">
        <v>0</v>
      </c>
      <c r="C8" s="11"/>
      <c r="D8" s="11"/>
      <c r="E8" s="2"/>
      <c r="F8" s="2"/>
    </row>
    <row r="9" spans="2:9" ht="21" customHeight="1" x14ac:dyDescent="0.25">
      <c r="B9" s="150"/>
      <c r="C9" s="149" t="s">
        <v>2</v>
      </c>
      <c r="D9" s="150"/>
      <c r="E9" s="149" t="s">
        <v>143</v>
      </c>
      <c r="F9" s="150"/>
    </row>
    <row r="10" spans="2:9" ht="21" customHeight="1" x14ac:dyDescent="0.25">
      <c r="B10" s="150"/>
      <c r="C10" s="17" t="s">
        <v>195</v>
      </c>
      <c r="D10" s="17" t="s">
        <v>196</v>
      </c>
      <c r="E10" s="17" t="s">
        <v>193</v>
      </c>
      <c r="F10" s="17" t="s">
        <v>194</v>
      </c>
    </row>
    <row r="11" spans="2:9" ht="21" customHeight="1" x14ac:dyDescent="0.25">
      <c r="B11" s="95" t="s">
        <v>223</v>
      </c>
      <c r="C11" s="36"/>
      <c r="D11" s="36"/>
      <c r="E11" s="36"/>
      <c r="F11" s="36"/>
    </row>
    <row r="12" spans="2:9" ht="21" customHeight="1" x14ac:dyDescent="0.25">
      <c r="B12" s="135" t="s">
        <v>168</v>
      </c>
      <c r="C12" s="32">
        <v>78079</v>
      </c>
      <c r="D12" s="32">
        <v>72698</v>
      </c>
      <c r="E12" s="32">
        <v>250800</v>
      </c>
      <c r="F12" s="32">
        <v>229334</v>
      </c>
    </row>
    <row r="13" spans="2:9" ht="21" customHeight="1" x14ac:dyDescent="0.25">
      <c r="B13" s="135" t="s">
        <v>5</v>
      </c>
      <c r="C13" s="32">
        <v>9121</v>
      </c>
      <c r="D13" s="32">
        <v>14368</v>
      </c>
      <c r="E13" s="32">
        <v>29123</v>
      </c>
      <c r="F13" s="32">
        <v>27474</v>
      </c>
    </row>
    <row r="14" spans="2:9" ht="21" customHeight="1" x14ac:dyDescent="0.25">
      <c r="B14" s="135" t="s">
        <v>224</v>
      </c>
      <c r="C14" s="32">
        <v>34599</v>
      </c>
      <c r="D14" s="32">
        <v>23202</v>
      </c>
      <c r="E14" s="32">
        <v>98565</v>
      </c>
      <c r="F14" s="32">
        <v>69177</v>
      </c>
    </row>
    <row r="15" spans="2:9" ht="21" customHeight="1" x14ac:dyDescent="0.25">
      <c r="B15" s="135" t="s">
        <v>7</v>
      </c>
      <c r="C15" s="32">
        <v>5931</v>
      </c>
      <c r="D15" s="32">
        <v>6714</v>
      </c>
      <c r="E15" s="32">
        <v>16660</v>
      </c>
      <c r="F15" s="32">
        <v>19724</v>
      </c>
    </row>
    <row r="16" spans="2:9" ht="21" customHeight="1" x14ac:dyDescent="0.25">
      <c r="B16" s="135" t="s">
        <v>8</v>
      </c>
      <c r="C16" s="32">
        <v>56680</v>
      </c>
      <c r="D16" s="32">
        <v>48447</v>
      </c>
      <c r="E16" s="32">
        <v>152193</v>
      </c>
      <c r="F16" s="32">
        <v>123812</v>
      </c>
    </row>
    <row r="17" spans="2:9" ht="21" customHeight="1" x14ac:dyDescent="0.25">
      <c r="B17" s="135" t="s">
        <v>9</v>
      </c>
      <c r="C17" s="32">
        <v>82288</v>
      </c>
      <c r="D17" s="32">
        <v>85517</v>
      </c>
      <c r="E17" s="32">
        <v>246471</v>
      </c>
      <c r="F17" s="32">
        <v>182529</v>
      </c>
    </row>
    <row r="18" spans="2:9" ht="21" customHeight="1" x14ac:dyDescent="0.25">
      <c r="B18" s="135" t="s">
        <v>225</v>
      </c>
      <c r="C18" s="32">
        <v>-18643</v>
      </c>
      <c r="D18" s="32">
        <v>5862</v>
      </c>
      <c r="E18" s="32">
        <v>9577</v>
      </c>
      <c r="F18" s="32">
        <v>23231</v>
      </c>
      <c r="H18" s="161"/>
      <c r="I18" s="161"/>
    </row>
    <row r="19" spans="2:9" ht="21" customHeight="1" thickBot="1" x14ac:dyDescent="0.3">
      <c r="B19" s="135" t="s">
        <v>226</v>
      </c>
      <c r="C19" s="32">
        <v>884</v>
      </c>
      <c r="D19" s="32">
        <v>7593</v>
      </c>
      <c r="E19" s="32">
        <v>579</v>
      </c>
      <c r="F19" s="32">
        <v>13172</v>
      </c>
      <c r="H19" s="160"/>
      <c r="I19" s="161"/>
    </row>
    <row r="20" spans="2:9" ht="21" customHeight="1" thickTop="1" thickBot="1" x14ac:dyDescent="0.3">
      <c r="B20" s="135" t="s">
        <v>228</v>
      </c>
      <c r="C20" s="32"/>
      <c r="D20" s="32"/>
      <c r="E20" s="32">
        <v>-53356</v>
      </c>
      <c r="F20" s="32" t="s">
        <v>3</v>
      </c>
      <c r="H20" s="160"/>
      <c r="I20" s="161"/>
    </row>
    <row r="21" spans="2:9" ht="21" customHeight="1" thickTop="1" x14ac:dyDescent="0.25">
      <c r="B21" s="135" t="s">
        <v>227</v>
      </c>
      <c r="C21" s="32">
        <v>-14724</v>
      </c>
      <c r="D21" s="32">
        <v>22977</v>
      </c>
      <c r="E21" s="32">
        <v>17675</v>
      </c>
      <c r="F21" s="32">
        <v>36335</v>
      </c>
    </row>
    <row r="22" spans="2:9" ht="21" customHeight="1" x14ac:dyDescent="0.25">
      <c r="B22" s="135" t="s">
        <v>229</v>
      </c>
      <c r="C22" s="32">
        <v>37182</v>
      </c>
      <c r="D22" s="32" t="s">
        <v>3</v>
      </c>
      <c r="E22" s="32">
        <v>37182</v>
      </c>
      <c r="F22" s="32" t="s">
        <v>3</v>
      </c>
      <c r="H22" s="161"/>
      <c r="I22" s="161"/>
    </row>
    <row r="23" spans="2:9" ht="21" customHeight="1" x14ac:dyDescent="0.25">
      <c r="B23" s="135" t="s">
        <v>170</v>
      </c>
      <c r="C23" s="32"/>
      <c r="D23" s="32"/>
      <c r="E23" s="32">
        <v>171770</v>
      </c>
      <c r="F23" s="32" t="s">
        <v>3</v>
      </c>
      <c r="H23" s="161"/>
      <c r="I23" s="161"/>
    </row>
    <row r="24" spans="2:9" ht="21" customHeight="1" x14ac:dyDescent="0.25">
      <c r="B24" s="135" t="s">
        <v>223</v>
      </c>
      <c r="C24" s="32">
        <v>12380</v>
      </c>
      <c r="D24" s="32">
        <v>14500</v>
      </c>
      <c r="E24" s="32">
        <v>33997</v>
      </c>
      <c r="F24" s="32">
        <v>47669</v>
      </c>
    </row>
    <row r="25" spans="2:9" ht="21" customHeight="1" thickBot="1" x14ac:dyDescent="0.3">
      <c r="B25" s="159" t="s">
        <v>22</v>
      </c>
      <c r="C25" s="137">
        <f>SUM(C12:C24)</f>
        <v>283777</v>
      </c>
      <c r="D25" s="134">
        <f>SUM(D12:D24)</f>
        <v>301878</v>
      </c>
      <c r="E25" s="134">
        <v>1011236</v>
      </c>
      <c r="F25" s="134">
        <v>772457</v>
      </c>
    </row>
    <row r="26" spans="2:9" ht="21" customHeight="1" thickTop="1" x14ac:dyDescent="0.25">
      <c r="B26" s="159" t="s">
        <v>215</v>
      </c>
      <c r="C26" s="102">
        <v>1319068</v>
      </c>
      <c r="D26" s="102">
        <v>1600331</v>
      </c>
      <c r="E26" s="102">
        <v>3277102</v>
      </c>
      <c r="F26" s="102">
        <v>3630105</v>
      </c>
    </row>
    <row r="27" spans="2:9" ht="21" customHeight="1" x14ac:dyDescent="0.25">
      <c r="B27" s="159" t="s">
        <v>216</v>
      </c>
      <c r="C27" s="102">
        <v>72112</v>
      </c>
      <c r="D27" s="102">
        <v>54604</v>
      </c>
      <c r="E27" s="102">
        <v>197998</v>
      </c>
      <c r="F27" s="102">
        <v>101728</v>
      </c>
    </row>
    <row r="28" spans="2:9" ht="21.75" customHeight="1" thickBot="1" x14ac:dyDescent="0.3">
      <c r="B28" s="159" t="s">
        <v>25</v>
      </c>
      <c r="C28" s="137">
        <f>C25+C26+C27</f>
        <v>1674957</v>
      </c>
      <c r="D28" s="137">
        <f>D25+D26+D27</f>
        <v>1956813</v>
      </c>
      <c r="E28" s="137">
        <f>E25+E26+E27</f>
        <v>4486336</v>
      </c>
      <c r="F28" s="137">
        <f>F25+F26+F27</f>
        <v>4504290</v>
      </c>
    </row>
    <row r="29" spans="2:9" ht="15" customHeight="1" thickTop="1" x14ac:dyDescent="0.25"/>
  </sheetData>
  <mergeCells count="4">
    <mergeCell ref="B9:B10"/>
    <mergeCell ref="C9:D9"/>
    <mergeCell ref="E9:F9"/>
    <mergeCell ref="B5:I7"/>
  </mergeCells>
  <conditionalFormatting sqref="B11:F11 B12:B28">
    <cfRule type="expression" dxfId="32" priority="8">
      <formula>MOD(ROW(),2)=0</formula>
    </cfRule>
  </conditionalFormatting>
  <conditionalFormatting sqref="C12:F28">
    <cfRule type="expression" dxfId="29" priority="4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45"/>
  <sheetViews>
    <sheetView showGridLines="0" showRowColHeaders="0" zoomScale="80" zoomScaleNormal="80" workbookViewId="0">
      <selection activeCell="J15" sqref="J15"/>
    </sheetView>
  </sheetViews>
  <sheetFormatPr defaultColWidth="8.7109375" defaultRowHeight="0" customHeight="1" zeroHeight="1" x14ac:dyDescent="0.25"/>
  <cols>
    <col min="1" max="1" width="13.85546875" customWidth="1"/>
    <col min="2" max="2" width="50.42578125" customWidth="1"/>
    <col min="3" max="4" width="16.85546875" customWidth="1"/>
    <col min="5" max="5" width="9" customWidth="1"/>
    <col min="6" max="7" width="16.85546875" customWidth="1"/>
    <col min="8" max="8" width="9" customWidth="1"/>
    <col min="9" max="9" width="10.5703125" customWidth="1"/>
    <col min="10" max="10" width="17.5703125" customWidth="1"/>
    <col min="11" max="11" width="12.140625" customWidth="1"/>
  </cols>
  <sheetData>
    <row r="1" spans="2:10" ht="15" x14ac:dyDescent="0.25"/>
    <row r="2" spans="2:10" ht="15" x14ac:dyDescent="0.25"/>
    <row r="3" spans="2:10" ht="15" x14ac:dyDescent="0.25"/>
    <row r="4" spans="2:10" ht="15" x14ac:dyDescent="0.25"/>
    <row r="5" spans="2:10" ht="15" x14ac:dyDescent="0.25"/>
    <row r="6" spans="2:10" ht="27.95" customHeight="1" x14ac:dyDescent="0.25">
      <c r="B6" s="12"/>
      <c r="C6" s="12"/>
      <c r="D6" s="12"/>
      <c r="E6" s="12"/>
      <c r="F6" s="12"/>
      <c r="G6" s="12"/>
      <c r="H6" s="12"/>
      <c r="I6" s="5"/>
      <c r="J6" s="5"/>
    </row>
    <row r="7" spans="2:10" ht="27.95" customHeight="1" x14ac:dyDescent="0.25">
      <c r="B7" s="12"/>
      <c r="C7" s="12"/>
      <c r="D7" s="12"/>
      <c r="E7" s="12"/>
      <c r="F7" s="12"/>
      <c r="G7" s="12"/>
      <c r="H7" s="12"/>
      <c r="I7" s="5"/>
      <c r="J7" s="5"/>
    </row>
    <row r="8" spans="2:10" ht="23.45" customHeight="1" x14ac:dyDescent="0.25">
      <c r="B8" s="152" t="s">
        <v>144</v>
      </c>
      <c r="C8" s="149" t="s">
        <v>2</v>
      </c>
      <c r="D8" s="150"/>
      <c r="E8" s="150"/>
      <c r="F8" s="149" t="s">
        <v>143</v>
      </c>
      <c r="G8" s="150"/>
      <c r="H8" s="150"/>
    </row>
    <row r="9" spans="2:10" ht="30" customHeight="1" x14ac:dyDescent="0.25">
      <c r="B9" s="152"/>
      <c r="C9" s="17" t="s">
        <v>195</v>
      </c>
      <c r="D9" s="17" t="s">
        <v>196</v>
      </c>
      <c r="E9" s="17" t="s">
        <v>10</v>
      </c>
      <c r="F9" s="17" t="s">
        <v>193</v>
      </c>
      <c r="G9" s="17" t="s">
        <v>194</v>
      </c>
      <c r="H9" s="17" t="s">
        <v>10</v>
      </c>
    </row>
    <row r="10" spans="2:10" ht="22.5" customHeight="1" x14ac:dyDescent="0.25">
      <c r="B10" s="96" t="s">
        <v>199</v>
      </c>
      <c r="C10" s="97">
        <v>251242</v>
      </c>
      <c r="D10" s="97">
        <v>-210659</v>
      </c>
      <c r="E10" s="98">
        <v>-219.26</v>
      </c>
      <c r="F10" s="116">
        <v>1654646</v>
      </c>
      <c r="G10" s="97">
        <v>922297</v>
      </c>
      <c r="H10" s="98">
        <v>79.400000000000006</v>
      </c>
    </row>
    <row r="11" spans="2:10" ht="22.5" customHeight="1" x14ac:dyDescent="0.25">
      <c r="B11" s="101" t="s">
        <v>171</v>
      </c>
      <c r="C11" s="99">
        <v>20548</v>
      </c>
      <c r="D11" s="99">
        <v>-218136</v>
      </c>
      <c r="E11" s="100" t="s">
        <v>3</v>
      </c>
      <c r="F11" s="117">
        <v>22431</v>
      </c>
      <c r="G11" s="99">
        <v>227296</v>
      </c>
      <c r="H11" s="100">
        <v>-90.13</v>
      </c>
    </row>
    <row r="12" spans="2:10" ht="22.5" customHeight="1" x14ac:dyDescent="0.25">
      <c r="B12" s="96" t="s">
        <v>155</v>
      </c>
      <c r="C12" s="97">
        <v>147075</v>
      </c>
      <c r="D12" s="97">
        <v>1142300</v>
      </c>
      <c r="E12" s="98" t="s">
        <v>3</v>
      </c>
      <c r="F12" s="116">
        <v>384950</v>
      </c>
      <c r="G12" s="97">
        <v>1911352</v>
      </c>
      <c r="H12" s="98">
        <v>-79.86</v>
      </c>
    </row>
    <row r="13" spans="2:10" ht="22.5" customHeight="1" x14ac:dyDescent="0.25">
      <c r="B13" s="101" t="s">
        <v>45</v>
      </c>
      <c r="C13" s="108">
        <v>82288</v>
      </c>
      <c r="D13" s="109">
        <v>85517</v>
      </c>
      <c r="E13" s="110">
        <v>-3.78</v>
      </c>
      <c r="F13" s="120">
        <v>246471</v>
      </c>
      <c r="G13" s="109">
        <v>182529</v>
      </c>
      <c r="H13" s="110">
        <v>35.03</v>
      </c>
    </row>
    <row r="14" spans="2:10" ht="22.5" customHeight="1" x14ac:dyDescent="0.25">
      <c r="B14" s="118" t="s">
        <v>231</v>
      </c>
      <c r="C14" s="105">
        <v>501153</v>
      </c>
      <c r="D14" s="106">
        <v>799022</v>
      </c>
      <c r="E14" s="107">
        <v>-37.28</v>
      </c>
      <c r="F14" s="119">
        <v>2308498</v>
      </c>
      <c r="G14" s="106">
        <v>3243474</v>
      </c>
      <c r="H14" s="107">
        <v>-28.83</v>
      </c>
    </row>
    <row r="15" spans="2:10" ht="22.5" customHeight="1" x14ac:dyDescent="0.25">
      <c r="B15" s="101" t="s">
        <v>46</v>
      </c>
      <c r="C15" s="99"/>
      <c r="D15" s="99"/>
      <c r="E15" s="100"/>
      <c r="F15" s="117"/>
      <c r="G15" s="99"/>
      <c r="H15" s="100"/>
    </row>
    <row r="16" spans="2:10" ht="26.25" customHeight="1" x14ac:dyDescent="0.25">
      <c r="B16" s="130" t="s">
        <v>206</v>
      </c>
      <c r="C16" s="97" t="s">
        <v>3</v>
      </c>
      <c r="D16" s="97">
        <v>-122208</v>
      </c>
      <c r="E16" s="98" t="s">
        <v>3</v>
      </c>
      <c r="F16" s="116" t="s">
        <v>3</v>
      </c>
      <c r="G16" s="97">
        <v>-1031809</v>
      </c>
      <c r="H16" s="98" t="s">
        <v>3</v>
      </c>
    </row>
    <row r="17" spans="2:8" ht="31.5" customHeight="1" x14ac:dyDescent="0.25">
      <c r="B17" s="101" t="s">
        <v>207</v>
      </c>
      <c r="C17" s="99" t="s">
        <v>3</v>
      </c>
      <c r="D17" s="99">
        <v>-308460</v>
      </c>
      <c r="E17" s="100" t="s">
        <v>3</v>
      </c>
      <c r="F17" s="117" t="s">
        <v>3</v>
      </c>
      <c r="G17" s="99">
        <v>-308460</v>
      </c>
      <c r="H17" s="100" t="s">
        <v>3</v>
      </c>
    </row>
    <row r="18" spans="2:8" ht="22.5" customHeight="1" x14ac:dyDescent="0.25">
      <c r="B18" s="96" t="s">
        <v>200</v>
      </c>
      <c r="C18" s="97" t="s">
        <v>3</v>
      </c>
      <c r="D18" s="97" t="s">
        <v>3</v>
      </c>
      <c r="E18" s="98" t="s">
        <v>3</v>
      </c>
      <c r="F18" s="116" t="s">
        <v>3</v>
      </c>
      <c r="G18" s="97">
        <v>-148350</v>
      </c>
      <c r="H18" s="98" t="s">
        <v>3</v>
      </c>
    </row>
    <row r="19" spans="2:8" ht="22.5" customHeight="1" x14ac:dyDescent="0.25">
      <c r="B19" s="101" t="s">
        <v>156</v>
      </c>
      <c r="C19" s="99" t="s">
        <v>3</v>
      </c>
      <c r="D19" s="99" t="s">
        <v>3</v>
      </c>
      <c r="E19" s="100" t="s">
        <v>3</v>
      </c>
      <c r="F19" s="117" t="s">
        <v>3</v>
      </c>
      <c r="G19" s="99">
        <v>-217063</v>
      </c>
      <c r="H19" s="100" t="s">
        <v>3</v>
      </c>
    </row>
    <row r="20" spans="2:8" ht="22.5" customHeight="1" x14ac:dyDescent="0.25">
      <c r="B20" s="96" t="s">
        <v>201</v>
      </c>
      <c r="C20" s="97" t="s">
        <v>3</v>
      </c>
      <c r="D20" s="97" t="s">
        <v>3</v>
      </c>
      <c r="E20" s="98" t="s">
        <v>3</v>
      </c>
      <c r="F20" s="116">
        <v>-60000</v>
      </c>
      <c r="G20" s="97" t="s">
        <v>3</v>
      </c>
      <c r="H20" s="98" t="s">
        <v>3</v>
      </c>
    </row>
    <row r="21" spans="2:8" ht="22.5" customHeight="1" x14ac:dyDescent="0.25">
      <c r="B21" s="101" t="s">
        <v>172</v>
      </c>
      <c r="C21" s="99" t="s">
        <v>3</v>
      </c>
      <c r="D21" s="99" t="s">
        <v>3</v>
      </c>
      <c r="E21" s="100" t="s">
        <v>3</v>
      </c>
      <c r="F21" s="117">
        <v>171770</v>
      </c>
      <c r="G21" s="99" t="s">
        <v>3</v>
      </c>
      <c r="H21" s="100" t="s">
        <v>3</v>
      </c>
    </row>
    <row r="22" spans="2:8" ht="22.5" customHeight="1" x14ac:dyDescent="0.25">
      <c r="B22" s="96" t="s">
        <v>173</v>
      </c>
      <c r="C22" s="97" t="s">
        <v>3</v>
      </c>
      <c r="D22" s="97" t="s">
        <v>3</v>
      </c>
      <c r="E22" s="98" t="s">
        <v>3</v>
      </c>
      <c r="F22" s="116">
        <v>-161648</v>
      </c>
      <c r="G22" s="97" t="s">
        <v>3</v>
      </c>
      <c r="H22" s="98" t="s">
        <v>3</v>
      </c>
    </row>
    <row r="23" spans="2:8" ht="22.5" customHeight="1" x14ac:dyDescent="0.25">
      <c r="B23" s="101" t="s">
        <v>202</v>
      </c>
      <c r="C23" s="99">
        <v>-67451</v>
      </c>
      <c r="D23" s="99" t="s">
        <v>3</v>
      </c>
      <c r="E23" s="100" t="s">
        <v>3</v>
      </c>
      <c r="F23" s="117">
        <v>-67451</v>
      </c>
      <c r="G23" s="99" t="s">
        <v>3</v>
      </c>
      <c r="H23" s="100" t="s">
        <v>3</v>
      </c>
    </row>
    <row r="24" spans="2:8" ht="22.5" customHeight="1" x14ac:dyDescent="0.25">
      <c r="B24" s="96" t="s">
        <v>203</v>
      </c>
      <c r="C24" s="97">
        <v>37182</v>
      </c>
      <c r="D24" s="97" t="s">
        <v>3</v>
      </c>
      <c r="E24" s="98" t="s">
        <v>3</v>
      </c>
      <c r="F24" s="116">
        <v>37182</v>
      </c>
      <c r="G24" s="97" t="s">
        <v>3</v>
      </c>
      <c r="H24" s="98" t="s">
        <v>3</v>
      </c>
    </row>
    <row r="25" spans="2:8" ht="22.5" customHeight="1" x14ac:dyDescent="0.25">
      <c r="B25" s="101" t="s">
        <v>204</v>
      </c>
      <c r="C25" s="99">
        <v>31544</v>
      </c>
      <c r="D25" s="99" t="s">
        <v>3</v>
      </c>
      <c r="E25" s="100" t="s">
        <v>3</v>
      </c>
      <c r="F25" s="117">
        <v>31544</v>
      </c>
      <c r="G25" s="99" t="s">
        <v>3</v>
      </c>
      <c r="H25" s="100" t="s">
        <v>3</v>
      </c>
    </row>
    <row r="26" spans="2:8" ht="22.5" customHeight="1" x14ac:dyDescent="0.25">
      <c r="B26" s="96" t="s">
        <v>205</v>
      </c>
      <c r="C26" s="97">
        <v>-34748</v>
      </c>
      <c r="D26" s="97" t="s">
        <v>3</v>
      </c>
      <c r="E26" s="98" t="s">
        <v>3</v>
      </c>
      <c r="F26" s="116">
        <v>-34748</v>
      </c>
      <c r="G26" s="97" t="s">
        <v>3</v>
      </c>
      <c r="H26" s="98" t="s">
        <v>3</v>
      </c>
    </row>
    <row r="27" spans="2:8" ht="22.5" customHeight="1" x14ac:dyDescent="0.25">
      <c r="B27" s="101" t="s">
        <v>230</v>
      </c>
      <c r="C27" s="99">
        <v>-132821</v>
      </c>
      <c r="D27" s="99" t="s">
        <v>3</v>
      </c>
      <c r="E27" s="100" t="s">
        <v>3</v>
      </c>
      <c r="F27" s="117">
        <v>-132821</v>
      </c>
      <c r="G27" s="99" t="s">
        <v>3</v>
      </c>
      <c r="H27" s="100" t="s">
        <v>3</v>
      </c>
    </row>
    <row r="28" spans="2:8" ht="23.25" customHeight="1" thickBot="1" x14ac:dyDescent="0.3">
      <c r="B28" s="118" t="s">
        <v>47</v>
      </c>
      <c r="C28" s="162">
        <v>334859</v>
      </c>
      <c r="D28" s="163">
        <v>368354</v>
      </c>
      <c r="E28" s="164">
        <v>-9.09</v>
      </c>
      <c r="F28" s="165">
        <v>2092326</v>
      </c>
      <c r="G28" s="163">
        <v>1537792</v>
      </c>
      <c r="H28" s="164">
        <v>36.06</v>
      </c>
    </row>
    <row r="29" spans="2:8" ht="15.75" thickTop="1" x14ac:dyDescent="0.25"/>
    <row r="30" spans="2:8" ht="15" x14ac:dyDescent="0.25"/>
    <row r="31" spans="2:8" ht="15" x14ac:dyDescent="0.25"/>
    <row r="32" spans="2:8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3.75" customHeight="1" x14ac:dyDescent="0.25"/>
    <row r="44" ht="15" x14ac:dyDescent="0.25"/>
    <row r="45" ht="15" x14ac:dyDescent="0.25"/>
  </sheetData>
  <mergeCells count="3">
    <mergeCell ref="B8:B9"/>
    <mergeCell ref="C8:E8"/>
    <mergeCell ref="F8:H8"/>
  </mergeCells>
  <conditionalFormatting sqref="B10:G28">
    <cfRule type="expression" dxfId="25" priority="2">
      <formula>MOD(ROW(),2)=0</formula>
    </cfRule>
  </conditionalFormatting>
  <conditionalFormatting sqref="B10:H28">
    <cfRule type="expression" dxfId="2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35"/>
  <sheetViews>
    <sheetView showGridLines="0" showRowColHeaders="0" zoomScale="80" zoomScaleNormal="80" workbookViewId="0">
      <selection activeCell="D27" sqref="D27"/>
    </sheetView>
  </sheetViews>
  <sheetFormatPr defaultColWidth="2.7109375" defaultRowHeight="15" customHeight="1" x14ac:dyDescent="0.25"/>
  <cols>
    <col min="1" max="1" width="12.42578125" customWidth="1"/>
    <col min="2" max="2" width="61.5703125" bestFit="1" customWidth="1"/>
    <col min="3" max="5" width="19.140625" customWidth="1"/>
    <col min="6" max="6" width="21.85546875" customWidth="1"/>
    <col min="7" max="7" width="13.85546875" customWidth="1"/>
  </cols>
  <sheetData>
    <row r="1" spans="2:7" x14ac:dyDescent="0.25"/>
    <row r="2" spans="2:7" x14ac:dyDescent="0.25"/>
    <row r="3" spans="2:7" x14ac:dyDescent="0.25"/>
    <row r="4" spans="2:7" x14ac:dyDescent="0.25">
      <c r="B4" s="153"/>
      <c r="C4" s="153"/>
      <c r="D4" s="153"/>
      <c r="E4" s="154"/>
      <c r="F4" s="154"/>
      <c r="G4" s="154"/>
    </row>
    <row r="5" spans="2:7" x14ac:dyDescent="0.25">
      <c r="B5" s="154"/>
      <c r="C5" s="154"/>
      <c r="D5" s="154"/>
      <c r="E5" s="154"/>
      <c r="F5" s="154"/>
      <c r="G5" s="154"/>
    </row>
    <row r="6" spans="2:7" ht="21.95" customHeight="1" x14ac:dyDescent="0.25">
      <c r="B6" s="154"/>
      <c r="C6" s="154"/>
      <c r="D6" s="154"/>
      <c r="E6" s="154"/>
      <c r="F6" s="154"/>
      <c r="G6" s="154"/>
    </row>
    <row r="7" spans="2:7" ht="21.6" customHeight="1" x14ac:dyDescent="0.25">
      <c r="B7" s="6" t="s">
        <v>0</v>
      </c>
      <c r="C7" s="6"/>
      <c r="D7" s="6"/>
      <c r="E7" s="2"/>
      <c r="F7" s="2"/>
    </row>
    <row r="8" spans="2:7" ht="21.6" customHeight="1" x14ac:dyDescent="0.25">
      <c r="B8" s="150"/>
      <c r="C8" s="149" t="s">
        <v>2</v>
      </c>
      <c r="D8" s="150"/>
      <c r="E8" s="149" t="s">
        <v>143</v>
      </c>
      <c r="F8" s="150"/>
    </row>
    <row r="9" spans="2:7" ht="20.45" customHeight="1" x14ac:dyDescent="0.25">
      <c r="B9" s="150"/>
      <c r="C9" s="17" t="s">
        <v>195</v>
      </c>
      <c r="D9" s="17" t="s">
        <v>196</v>
      </c>
      <c r="E9" s="17" t="s">
        <v>193</v>
      </c>
      <c r="F9" s="17" t="s">
        <v>194</v>
      </c>
    </row>
    <row r="10" spans="2:7" ht="20.45" customHeight="1" x14ac:dyDescent="0.25">
      <c r="B10" s="37" t="s">
        <v>11</v>
      </c>
      <c r="C10" s="38"/>
      <c r="D10" s="111"/>
      <c r="E10" s="38"/>
      <c r="F10" s="111"/>
    </row>
    <row r="11" spans="2:7" ht="20.45" customHeight="1" x14ac:dyDescent="0.25">
      <c r="B11" s="39" t="s">
        <v>12</v>
      </c>
      <c r="C11" s="38">
        <v>60093</v>
      </c>
      <c r="D11" s="38">
        <v>19977</v>
      </c>
      <c r="E11" s="38">
        <v>137453</v>
      </c>
      <c r="F11" s="38">
        <v>47138</v>
      </c>
    </row>
    <row r="12" spans="2:7" ht="20.45" customHeight="1" x14ac:dyDescent="0.25">
      <c r="B12" s="39" t="s">
        <v>13</v>
      </c>
      <c r="C12" s="38">
        <v>3139</v>
      </c>
      <c r="D12" s="38">
        <v>1609</v>
      </c>
      <c r="E12" s="38">
        <v>7770</v>
      </c>
      <c r="F12" s="38">
        <v>4772</v>
      </c>
    </row>
    <row r="13" spans="2:7" ht="20.45" customHeight="1" x14ac:dyDescent="0.25">
      <c r="B13" s="39" t="s">
        <v>14</v>
      </c>
      <c r="C13" s="38">
        <v>15325</v>
      </c>
      <c r="D13" s="38">
        <v>15425</v>
      </c>
      <c r="E13" s="38">
        <v>36968</v>
      </c>
      <c r="F13" s="38">
        <v>20944</v>
      </c>
    </row>
    <row r="14" spans="2:7" ht="20.45" customHeight="1" x14ac:dyDescent="0.25">
      <c r="B14" s="39" t="s">
        <v>15</v>
      </c>
      <c r="C14" s="38">
        <v>4414</v>
      </c>
      <c r="D14" s="38">
        <v>813</v>
      </c>
      <c r="E14" s="38">
        <v>9268</v>
      </c>
      <c r="F14" s="38">
        <v>1756</v>
      </c>
    </row>
    <row r="15" spans="2:7" ht="20.45" customHeight="1" x14ac:dyDescent="0.25">
      <c r="B15" s="39" t="s">
        <v>232</v>
      </c>
      <c r="C15" s="38">
        <v>100087</v>
      </c>
      <c r="D15" s="38">
        <v>35636</v>
      </c>
      <c r="E15" s="38">
        <v>173900</v>
      </c>
      <c r="F15" s="38" t="s">
        <v>3</v>
      </c>
    </row>
    <row r="16" spans="2:7" ht="20.45" customHeight="1" x14ac:dyDescent="0.25">
      <c r="B16" s="39" t="s">
        <v>157</v>
      </c>
      <c r="C16" s="38">
        <v>819</v>
      </c>
      <c r="D16" s="38">
        <v>2062</v>
      </c>
      <c r="E16" s="38">
        <v>2104</v>
      </c>
      <c r="F16" s="38">
        <v>4125</v>
      </c>
    </row>
    <row r="17" spans="2:6" ht="20.45" customHeight="1" x14ac:dyDescent="0.25">
      <c r="B17" s="39" t="s">
        <v>16</v>
      </c>
      <c r="C17" s="38">
        <v>602</v>
      </c>
      <c r="D17" s="38" t="s">
        <v>3</v>
      </c>
      <c r="E17" s="38">
        <v>9168</v>
      </c>
      <c r="F17" s="38">
        <v>19747</v>
      </c>
    </row>
    <row r="18" spans="2:6" ht="20.45" customHeight="1" x14ac:dyDescent="0.25">
      <c r="B18" s="39" t="s">
        <v>17</v>
      </c>
      <c r="C18" s="40">
        <v>-6239</v>
      </c>
      <c r="D18" s="113">
        <v>-1769</v>
      </c>
      <c r="E18" s="113">
        <v>-10697</v>
      </c>
      <c r="F18" s="113">
        <v>-4047</v>
      </c>
    </row>
    <row r="19" spans="2:6" ht="20.45" customHeight="1" x14ac:dyDescent="0.25">
      <c r="B19" s="39"/>
      <c r="C19" s="41">
        <v>178240</v>
      </c>
      <c r="D19" s="41">
        <v>73753</v>
      </c>
      <c r="E19" s="41">
        <v>365934</v>
      </c>
      <c r="F19" s="41">
        <v>94435</v>
      </c>
    </row>
    <row r="20" spans="2:6" ht="20.45" customHeight="1" x14ac:dyDescent="0.25">
      <c r="B20" s="37" t="s">
        <v>18</v>
      </c>
      <c r="C20" s="41"/>
      <c r="D20" s="41"/>
      <c r="E20" s="41"/>
      <c r="F20" s="41"/>
    </row>
    <row r="21" spans="2:6" ht="21" customHeight="1" x14ac:dyDescent="0.25">
      <c r="B21" s="39" t="s">
        <v>148</v>
      </c>
      <c r="C21" s="38">
        <v>-149379</v>
      </c>
      <c r="D21" s="38">
        <v>-191332</v>
      </c>
      <c r="E21" s="38">
        <v>-411830</v>
      </c>
      <c r="F21" s="38">
        <v>-637535</v>
      </c>
    </row>
    <row r="22" spans="2:6" ht="20.45" customHeight="1" x14ac:dyDescent="0.25">
      <c r="B22" s="86" t="s">
        <v>174</v>
      </c>
      <c r="C22" s="38">
        <v>-634</v>
      </c>
      <c r="D22" s="38">
        <v>-5258</v>
      </c>
      <c r="E22" s="38">
        <v>-1843</v>
      </c>
      <c r="F22" s="38">
        <v>-15778</v>
      </c>
    </row>
    <row r="23" spans="2:6" ht="20.45" customHeight="1" x14ac:dyDescent="0.25">
      <c r="B23" s="39" t="s">
        <v>149</v>
      </c>
      <c r="C23" s="38">
        <v>-809</v>
      </c>
      <c r="D23" s="38">
        <v>-3649</v>
      </c>
      <c r="E23" s="38">
        <v>-7660</v>
      </c>
      <c r="F23" s="38">
        <v>-11377</v>
      </c>
    </row>
    <row r="24" spans="2:6" x14ac:dyDescent="0.25">
      <c r="B24" s="39" t="s">
        <v>146</v>
      </c>
      <c r="C24" s="38" t="s">
        <v>3</v>
      </c>
      <c r="D24" s="38">
        <v>-9748</v>
      </c>
      <c r="E24" s="38">
        <v>-3060</v>
      </c>
      <c r="F24" s="38">
        <v>-31158</v>
      </c>
    </row>
    <row r="25" spans="2:6" ht="21" customHeight="1" x14ac:dyDescent="0.25">
      <c r="B25" s="39" t="s">
        <v>19</v>
      </c>
      <c r="C25" s="38">
        <v>-3359</v>
      </c>
      <c r="D25" s="38">
        <v>-1386</v>
      </c>
      <c r="E25" s="38">
        <v>-15768</v>
      </c>
      <c r="F25" s="38">
        <v>-15965</v>
      </c>
    </row>
    <row r="26" spans="2:6" ht="20.45" customHeight="1" x14ac:dyDescent="0.25">
      <c r="B26" s="39" t="s">
        <v>147</v>
      </c>
      <c r="C26" s="38">
        <v>-168600</v>
      </c>
      <c r="D26" s="38">
        <v>-504600</v>
      </c>
      <c r="E26" s="38" t="s">
        <v>3</v>
      </c>
      <c r="F26" s="38">
        <v>-212850</v>
      </c>
    </row>
    <row r="27" spans="2:6" ht="20.45" customHeight="1" x14ac:dyDescent="0.25">
      <c r="B27" s="39" t="s">
        <v>208</v>
      </c>
      <c r="C27" s="38" t="s">
        <v>3</v>
      </c>
      <c r="D27" s="38">
        <v>-491036</v>
      </c>
      <c r="E27" s="38" t="s">
        <v>3</v>
      </c>
      <c r="F27" s="38">
        <v>-491036</v>
      </c>
    </row>
    <row r="28" spans="2:6" ht="20.45" customHeight="1" x14ac:dyDescent="0.25">
      <c r="B28" s="39" t="s">
        <v>209</v>
      </c>
      <c r="C28" s="38"/>
      <c r="D28" s="38"/>
      <c r="E28" s="38">
        <v>-301940</v>
      </c>
      <c r="F28" s="38">
        <v>-577129</v>
      </c>
    </row>
    <row r="29" spans="2:6" ht="20.45" customHeight="1" x14ac:dyDescent="0.25">
      <c r="B29" s="39" t="s">
        <v>158</v>
      </c>
      <c r="C29" s="38">
        <v>-1253</v>
      </c>
      <c r="D29" s="38">
        <v>-1182</v>
      </c>
      <c r="E29" s="38">
        <v>-3716</v>
      </c>
      <c r="F29" s="38">
        <v>-3616</v>
      </c>
    </row>
    <row r="30" spans="2:6" ht="20.45" customHeight="1" x14ac:dyDescent="0.25">
      <c r="B30" s="39" t="s">
        <v>16</v>
      </c>
      <c r="C30" s="40">
        <v>-1281</v>
      </c>
      <c r="D30" s="113">
        <v>-7862</v>
      </c>
      <c r="E30" s="113">
        <v>-5067</v>
      </c>
      <c r="F30" s="113">
        <v>-9343</v>
      </c>
    </row>
    <row r="31" spans="2:6" ht="18.75" customHeight="1" x14ac:dyDescent="0.25">
      <c r="B31" s="39"/>
      <c r="C31" s="85">
        <v>-325315</v>
      </c>
      <c r="D31" s="166">
        <v>-1216053</v>
      </c>
      <c r="E31" s="166">
        <v>-750884</v>
      </c>
      <c r="F31" s="166">
        <v>-2005787</v>
      </c>
    </row>
    <row r="32" spans="2:6" ht="21.75" customHeight="1" thickBot="1" x14ac:dyDescent="0.3">
      <c r="B32" s="37" t="s">
        <v>20</v>
      </c>
      <c r="C32" s="89">
        <v>-147075</v>
      </c>
      <c r="D32" s="92">
        <v>-1142300</v>
      </c>
      <c r="E32" s="92">
        <v>-384950</v>
      </c>
      <c r="F32" s="92">
        <v>-1911352</v>
      </c>
    </row>
    <row r="33" spans="2:6" ht="21.75" customHeight="1" thickTop="1" x14ac:dyDescent="0.25">
      <c r="B33" s="37"/>
      <c r="C33" s="41"/>
      <c r="D33" s="41"/>
      <c r="E33" s="41"/>
      <c r="F33" s="41"/>
    </row>
    <row r="34" spans="2:6" x14ac:dyDescent="0.25"/>
    <row r="35" spans="2:6" x14ac:dyDescent="0.25"/>
  </sheetData>
  <mergeCells count="4">
    <mergeCell ref="B4:G6"/>
    <mergeCell ref="B8:B9"/>
    <mergeCell ref="C8:D8"/>
    <mergeCell ref="E8:F8"/>
  </mergeCells>
  <conditionalFormatting sqref="B10:F33">
    <cfRule type="expression" dxfId="23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G15"/>
  <sheetViews>
    <sheetView showGridLines="0" showRowColHeaders="0" zoomScale="80" zoomScaleNormal="80" workbookViewId="0">
      <selection activeCell="J13" sqref="J13"/>
    </sheetView>
  </sheetViews>
  <sheetFormatPr defaultColWidth="8.7109375" defaultRowHeight="15" x14ac:dyDescent="0.25"/>
  <cols>
    <col min="1" max="1" width="13.85546875" customWidth="1"/>
    <col min="2" max="2" width="30.140625" customWidth="1"/>
    <col min="3" max="4" width="12" customWidth="1"/>
    <col min="5" max="5" width="11.140625" customWidth="1"/>
    <col min="6" max="6" width="12.42578125" bestFit="1" customWidth="1"/>
    <col min="7" max="7" width="10.85546875" bestFit="1" customWidth="1"/>
    <col min="8" max="8" width="4.140625" customWidth="1"/>
  </cols>
  <sheetData>
    <row r="4" spans="2:7" ht="15" customHeight="1" x14ac:dyDescent="0.25">
      <c r="B4" s="153"/>
      <c r="C4" s="153"/>
      <c r="D4" s="153"/>
      <c r="E4" s="153"/>
      <c r="F4" s="153"/>
      <c r="G4" s="153"/>
    </row>
    <row r="5" spans="2:7" ht="15" customHeight="1" x14ac:dyDescent="0.25">
      <c r="B5" s="153"/>
      <c r="C5" s="153"/>
      <c r="D5" s="153"/>
      <c r="E5" s="153"/>
      <c r="F5" s="153"/>
      <c r="G5" s="153"/>
    </row>
    <row r="6" spans="2:7" ht="15" customHeight="1" x14ac:dyDescent="0.25">
      <c r="B6" s="153"/>
      <c r="C6" s="153"/>
      <c r="D6" s="153"/>
      <c r="E6" s="153"/>
      <c r="F6" s="153"/>
      <c r="G6" s="153"/>
    </row>
    <row r="7" spans="2:7" ht="20.100000000000001" customHeight="1" x14ac:dyDescent="0.25">
      <c r="B7" s="6" t="s">
        <v>0</v>
      </c>
    </row>
    <row r="8" spans="2:7" ht="9.75" customHeight="1" x14ac:dyDescent="0.25">
      <c r="B8" s="4"/>
    </row>
    <row r="9" spans="2:7" ht="20.45" customHeight="1" x14ac:dyDescent="0.25">
      <c r="B9" s="21" t="s">
        <v>21</v>
      </c>
      <c r="C9" s="20">
        <v>2022</v>
      </c>
      <c r="D9" s="20">
        <v>2023</v>
      </c>
      <c r="E9" s="20">
        <v>2024</v>
      </c>
      <c r="F9" s="20" t="s">
        <v>22</v>
      </c>
    </row>
    <row r="10" spans="2:7" ht="20.45" customHeight="1" x14ac:dyDescent="0.25">
      <c r="B10" s="37" t="s">
        <v>137</v>
      </c>
      <c r="C10" s="38"/>
      <c r="D10" s="38"/>
      <c r="E10" s="38"/>
      <c r="F10" s="87"/>
      <c r="G10" s="90"/>
    </row>
    <row r="11" spans="2:7" ht="20.45" customHeight="1" x14ac:dyDescent="0.25">
      <c r="B11" s="39" t="s">
        <v>138</v>
      </c>
      <c r="C11" s="38">
        <v>187950</v>
      </c>
      <c r="D11" s="38" t="s">
        <v>159</v>
      </c>
      <c r="E11" s="38">
        <v>5406600</v>
      </c>
      <c r="F11" s="87">
        <v>5594550</v>
      </c>
      <c r="G11" s="90"/>
    </row>
    <row r="12" spans="2:7" ht="20.45" customHeight="1" x14ac:dyDescent="0.25">
      <c r="B12" s="37" t="s">
        <v>139</v>
      </c>
      <c r="C12" s="112">
        <v>187950</v>
      </c>
      <c r="D12" s="43" t="s">
        <v>160</v>
      </c>
      <c r="E12" s="43">
        <v>5406600</v>
      </c>
      <c r="F12" s="43">
        <v>5594550</v>
      </c>
      <c r="G12" s="91"/>
    </row>
    <row r="13" spans="2:7" ht="20.45" customHeight="1" x14ac:dyDescent="0.25">
      <c r="B13" s="39" t="s">
        <v>140</v>
      </c>
      <c r="C13" s="38" t="s">
        <v>161</v>
      </c>
      <c r="D13" s="38">
        <v>-2160</v>
      </c>
      <c r="E13" s="38">
        <v>-4220</v>
      </c>
      <c r="F13" s="87">
        <v>-6380</v>
      </c>
      <c r="G13" s="90"/>
    </row>
    <row r="14" spans="2:7" ht="20.45" customHeight="1" x14ac:dyDescent="0.25">
      <c r="B14" s="86" t="s">
        <v>141</v>
      </c>
      <c r="C14" s="113" t="s">
        <v>161</v>
      </c>
      <c r="D14" s="113" t="s">
        <v>159</v>
      </c>
      <c r="E14" s="113">
        <v>-10432</v>
      </c>
      <c r="F14" s="44">
        <v>-10432</v>
      </c>
      <c r="G14" s="90"/>
    </row>
    <row r="15" spans="2:7" ht="20.45" customHeight="1" x14ac:dyDescent="0.25">
      <c r="B15" s="93" t="s">
        <v>142</v>
      </c>
      <c r="C15" s="85">
        <v>187950</v>
      </c>
      <c r="D15" s="85">
        <v>-2160</v>
      </c>
      <c r="E15" s="85">
        <v>5391948</v>
      </c>
      <c r="F15" s="121">
        <v>5577738</v>
      </c>
      <c r="G15" s="90"/>
    </row>
  </sheetData>
  <mergeCells count="1">
    <mergeCell ref="B4:G6"/>
  </mergeCells>
  <conditionalFormatting sqref="B12:B15 D12:F15 B10:F11">
    <cfRule type="expression" dxfId="22" priority="3">
      <formula>MOD(ROW(),2)=0</formula>
    </cfRule>
  </conditionalFormatting>
  <conditionalFormatting sqref="C12:C15">
    <cfRule type="expression" dxfId="2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F25"/>
  <sheetViews>
    <sheetView showGridLines="0" showRowColHeaders="0" topLeftCell="A9" zoomScale="80" zoomScaleNormal="80" workbookViewId="0">
      <selection activeCell="H30" sqref="H30"/>
    </sheetView>
  </sheetViews>
  <sheetFormatPr defaultColWidth="9.140625" defaultRowHeight="15" x14ac:dyDescent="0.25"/>
  <cols>
    <col min="1" max="1" width="13.7109375" style="13" customWidth="1"/>
    <col min="2" max="2" width="49.7109375" style="13" customWidth="1"/>
    <col min="3" max="3" width="22.28515625" style="13" customWidth="1"/>
    <col min="4" max="4" width="18.42578125" style="13" customWidth="1"/>
    <col min="5" max="6" width="9.140625" style="13" customWidth="1"/>
    <col min="7" max="16384" width="9.140625" style="13"/>
  </cols>
  <sheetData>
    <row r="5" spans="1:6" x14ac:dyDescent="0.25">
      <c r="A5"/>
      <c r="B5" s="153"/>
      <c r="C5" s="154"/>
      <c r="D5" s="154"/>
      <c r="E5" s="154"/>
      <c r="F5" s="154"/>
    </row>
    <row r="6" spans="1:6" x14ac:dyDescent="0.25">
      <c r="A6"/>
      <c r="B6" s="154"/>
      <c r="C6" s="154"/>
      <c r="D6" s="154"/>
      <c r="E6" s="154"/>
      <c r="F6" s="154"/>
    </row>
    <row r="7" spans="1:6" ht="21.6" customHeight="1" x14ac:dyDescent="0.25">
      <c r="B7" s="6" t="s">
        <v>0</v>
      </c>
      <c r="C7" s="3"/>
    </row>
    <row r="8" spans="1:6" ht="21.6" customHeight="1" x14ac:dyDescent="0.25">
      <c r="B8" s="6"/>
      <c r="C8" s="3"/>
    </row>
    <row r="9" spans="1:6" ht="17.45" customHeight="1" x14ac:dyDescent="0.25">
      <c r="B9" s="150" t="s">
        <v>182</v>
      </c>
      <c r="C9" s="29" t="s">
        <v>23</v>
      </c>
    </row>
    <row r="10" spans="1:6" ht="17.45" customHeight="1" x14ac:dyDescent="0.25">
      <c r="B10" s="150"/>
      <c r="C10" s="30">
        <v>44834</v>
      </c>
    </row>
    <row r="11" spans="1:6" ht="17.45" customHeight="1" x14ac:dyDescent="0.25">
      <c r="B11" s="122" t="s">
        <v>48</v>
      </c>
      <c r="C11" s="167">
        <v>68</v>
      </c>
    </row>
    <row r="12" spans="1:6" ht="17.45" customHeight="1" x14ac:dyDescent="0.25">
      <c r="B12" s="123"/>
      <c r="C12" s="168"/>
    </row>
    <row r="13" spans="1:6" ht="17.45" customHeight="1" x14ac:dyDescent="0.25">
      <c r="B13" s="122" t="s">
        <v>49</v>
      </c>
      <c r="C13" s="167">
        <v>208</v>
      </c>
    </row>
    <row r="14" spans="1:6" ht="17.45" customHeight="1" x14ac:dyDescent="0.25">
      <c r="B14" s="123"/>
      <c r="C14" s="168"/>
    </row>
    <row r="15" spans="1:6" ht="17.45" customHeight="1" x14ac:dyDescent="0.25">
      <c r="B15" s="122" t="s">
        <v>183</v>
      </c>
      <c r="C15" s="167">
        <v>1853</v>
      </c>
    </row>
    <row r="16" spans="1:6" ht="17.45" customHeight="1" x14ac:dyDescent="0.25">
      <c r="B16" s="123"/>
      <c r="C16" s="168"/>
    </row>
    <row r="17" spans="2:3" ht="17.45" customHeight="1" x14ac:dyDescent="0.25">
      <c r="B17" s="124" t="s">
        <v>184</v>
      </c>
      <c r="C17" s="169">
        <f>C18+C19</f>
        <v>114</v>
      </c>
    </row>
    <row r="18" spans="2:3" ht="17.45" customHeight="1" x14ac:dyDescent="0.25">
      <c r="B18" s="123" t="s">
        <v>185</v>
      </c>
      <c r="C18" s="168">
        <v>40</v>
      </c>
    </row>
    <row r="19" spans="2:3" ht="17.45" customHeight="1" x14ac:dyDescent="0.25">
      <c r="B19" s="123" t="s">
        <v>186</v>
      </c>
      <c r="C19" s="168">
        <v>74</v>
      </c>
    </row>
    <row r="20" spans="2:3" ht="17.45" customHeight="1" thickBot="1" x14ac:dyDescent="0.3">
      <c r="B20" s="122" t="s">
        <v>25</v>
      </c>
      <c r="C20" s="170">
        <f>C17+C15+C13+C11</f>
        <v>2243</v>
      </c>
    </row>
    <row r="21" spans="2:3" ht="15" hidden="1" customHeight="1" x14ac:dyDescent="0.25">
      <c r="B21" s="23"/>
      <c r="C21" s="24"/>
    </row>
    <row r="22" spans="2:3" ht="15" hidden="1" customHeight="1" x14ac:dyDescent="0.25">
      <c r="B22" s="26" t="s">
        <v>24</v>
      </c>
      <c r="C22" s="25">
        <v>42617</v>
      </c>
    </row>
    <row r="23" spans="2:3" ht="15" hidden="1" customHeight="1" x14ac:dyDescent="0.25">
      <c r="B23" s="23"/>
      <c r="C23" s="24"/>
    </row>
    <row r="24" spans="2:3" ht="15" hidden="1" customHeight="1" x14ac:dyDescent="0.25">
      <c r="B24" s="27" t="s">
        <v>25</v>
      </c>
      <c r="C24" s="28" t="e">
        <f>+C11+C18+#REF!+#REF!</f>
        <v>#REF!</v>
      </c>
    </row>
    <row r="25" spans="2:3" ht="15.75" thickTop="1" x14ac:dyDescent="0.25"/>
  </sheetData>
  <mergeCells count="2">
    <mergeCell ref="B9:B10"/>
    <mergeCell ref="B5:F6"/>
  </mergeCells>
  <conditionalFormatting sqref="B12:C12 B14:C14">
    <cfRule type="expression" dxfId="2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3</vt:i4>
      </vt:variant>
    </vt:vector>
  </HeadingPairs>
  <TitlesOfParts>
    <vt:vector size="16" baseType="lpstr">
      <vt:lpstr>Cemig GT (Índice)</vt:lpstr>
      <vt:lpstr>1.1 Balanço de Energia</vt:lpstr>
      <vt:lpstr>1.2 Mercado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2022-11-11T23:51:06Z</dcterms:modified>
</cp:coreProperties>
</file>