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Consolidado\2022\3T22\"/>
    </mc:Choice>
  </mc:AlternateContent>
  <xr:revisionPtr revIDLastSave="0" documentId="13_ncr:1_{02492CEC-E188-4954-B009-C4DCAD4D42B5}" xr6:coauthVersionLast="47" xr6:coauthVersionMax="47" xr10:uidLastSave="{00000000-0000-0000-0000-000000000000}"/>
  <bookViews>
    <workbookView xWindow="-120" yWindow="-120" windowWidth="20730" windowHeight="11040" tabRatio="827" xr2:uid="{00000000-000D-0000-FFFF-FFFF00000000}"/>
  </bookViews>
  <sheets>
    <sheet name="Cemig (Índice)" sheetId="1" r:id="rId1"/>
    <sheet name="1.1 RAP 2022-2023 " sheetId="3" r:id="rId2"/>
    <sheet name="1.2 Usinas" sheetId="4" r:id="rId3"/>
    <sheet name="1.3 Balanço de Energia" sheetId="5" r:id="rId4"/>
    <sheet name="1.4 Mercado de Energia" sheetId="6" r:id="rId5"/>
    <sheet name="1.5 Custos com EE e Gás" sheetId="19" r:id="rId6"/>
    <sheet name="1.6 Perdas Energia" sheetId="7" r:id="rId7"/>
    <sheet name="1.7 DEC _ FEC" sheetId="8" r:id="rId8"/>
    <sheet name="1.8 Taxa de arrecadação_Inad" sheetId="20" r:id="rId9"/>
    <sheet name="2.1 Receita" sheetId="23" r:id="rId10"/>
    <sheet name="2.2 Custos Despesas operaci" sheetId="24" r:id="rId11"/>
    <sheet name="2.3 LAJIDA" sheetId="25" r:id="rId12"/>
    <sheet name="2.4 Resultado Financeiro" sheetId="26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27" r:id="rId19"/>
    <sheet name="5. Fluxo de caixa" sheetId="18" r:id="rId20"/>
    <sheet name="6. Desempenhos das ações" sheetId="22" r:id="rId21"/>
  </sheets>
  <externalReferences>
    <externalReference r:id="rId22"/>
  </externalReferences>
  <definedNames>
    <definedName name="_xlnm._FilterDatabase" localSheetId="2" hidden="1">'1.2 Usinas'!$B$7:$G$43</definedName>
    <definedName name="_Hlk160453777" localSheetId="10">'2.2 Custos Despesas operaci'!$B$11</definedName>
    <definedName name="_Toc223922453" localSheetId="5">'1.5 Custos com EE e Gás'!$B$7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C17" i="5"/>
  <c r="C20" i="14" l="1"/>
  <c r="C17" i="14"/>
  <c r="D27" i="24" l="1"/>
  <c r="E27" i="24"/>
  <c r="F27" i="24"/>
  <c r="C27" i="24"/>
</calcChain>
</file>

<file path=xl/sharedStrings.xml><?xml version="1.0" encoding="utf-8"?>
<sst xmlns="http://schemas.openxmlformats.org/spreadsheetml/2006/main" count="773" uniqueCount="460">
  <si>
    <t>Total</t>
  </si>
  <si>
    <t>Valores em MW</t>
  </si>
  <si>
    <t>CCGF</t>
  </si>
  <si>
    <t>CCEN</t>
  </si>
  <si>
    <t>Vendas na CCEE</t>
  </si>
  <si>
    <t>Vendas no MRE</t>
  </si>
  <si>
    <t>Energia Comprada</t>
  </si>
  <si>
    <t>Vendas CEMIG GT no Mercado Livre</t>
  </si>
  <si>
    <t>Energia Comercializada</t>
  </si>
  <si>
    <t>Energia Produzida</t>
  </si>
  <si>
    <t>R$</t>
  </si>
  <si>
    <t>MWh</t>
  </si>
  <si>
    <t>Preço Médio MWh Faturado  (R$/MWh)
(1)</t>
  </si>
  <si>
    <t xml:space="preserve">R$ </t>
  </si>
  <si>
    <t>MWh
(2)</t>
  </si>
  <si>
    <t>Variação %</t>
  </si>
  <si>
    <t>Ano</t>
  </si>
  <si>
    <t>FECi</t>
  </si>
  <si>
    <t>Limite</t>
  </si>
  <si>
    <t>DECi</t>
  </si>
  <si>
    <t>Trimestre</t>
  </si>
  <si>
    <t>(Em milhares de Reais)</t>
  </si>
  <si>
    <t>Var %</t>
  </si>
  <si>
    <t>LAJIDA - R$ mil</t>
  </si>
  <si>
    <t>Moedas</t>
  </si>
  <si>
    <t>Consolidado</t>
  </si>
  <si>
    <t>(Em milhares de Reais, exceto resultado por ação)</t>
  </si>
  <si>
    <t>Financiadores</t>
  </si>
  <si>
    <t>Vencimento principal</t>
  </si>
  <si>
    <t>Encargos financeiros anuais</t>
  </si>
  <si>
    <t>Circulante</t>
  </si>
  <si>
    <t>Não circulante</t>
  </si>
  <si>
    <t>Denominação</t>
  </si>
  <si>
    <t>Receita Anual Permitida - RAP</t>
  </si>
  <si>
    <t>% Cemig</t>
  </si>
  <si>
    <t>Cemig</t>
  </si>
  <si>
    <t>Outras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</si>
  <si>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</si>
  <si>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</si>
  <si>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</si>
  <si>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</si>
  <si>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</si>
  <si>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</si>
  <si>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</si>
  <si>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</si>
  <si>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</si>
  <si>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</si>
  <si>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</si>
  <si>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</si>
  <si>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</si>
  <si>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</si>
  <si>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</si>
  <si>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</si>
  <si>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</si>
  <si>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</si>
  <si>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REQUISITOS TOTAIS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</si>
  <si>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</si>
  <si>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</si>
  <si>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</si>
  <si>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 xml:space="preserve">Itaipu </t>
  </si>
  <si>
    <t xml:space="preserve">Compra na CCEE                            </t>
  </si>
  <si>
    <t xml:space="preserve">Contratos Bilaterais                       </t>
  </si>
  <si>
    <t>Perdas - Rede de Distribuição</t>
  </si>
  <si>
    <t>Perdas - Rede Básica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</si>
  <si>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</si>
  <si>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</si>
  <si>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</si>
  <si>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</si>
  <si>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</si>
  <si>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</si>
  <si>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</si>
  <si>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</si>
  <si>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</si>
  <si>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</si>
  <si>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</si>
  <si>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</si>
  <si>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</si>
  <si>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</si>
  <si>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</si>
  <si>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</si>
  <si>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</si>
  <si>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</si>
  <si>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</si>
  <si>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</si>
  <si>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</si>
  <si>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</si>
  <si>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</si>
  <si>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</si>
  <si>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Fornecimento não faturado líquido</t>
  </si>
  <si>
    <t>Suprimento não faturado líquido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</si>
  <si>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</si>
  <si>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</si>
  <si>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</si>
  <si>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</si>
  <si>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Contratos bilaterais </t>
  </si>
  <si>
    <t xml:space="preserve">Energia adquirida através de leilão em ambiente regulado </t>
  </si>
  <si>
    <t>Energia adquirida no ambiente livre</t>
  </si>
  <si>
    <t>Geração distribuída</t>
  </si>
  <si>
    <t>Créditos de PIS/Pasep e Cofins</t>
  </si>
  <si>
    <t>Perdas Reais</t>
  </si>
  <si>
    <t>Perdas Totais (GWh)</t>
  </si>
  <si>
    <t>% Perdas Totais</t>
  </si>
  <si>
    <t>% Perdas regulatórias</t>
  </si>
  <si>
    <t>Fornecimento de gás</t>
  </si>
  <si>
    <t>Receita operacional líquida</t>
  </si>
  <si>
    <t>Fornecimento bruto de energia elétrica</t>
  </si>
  <si>
    <t>Restituição de créditos de PIS/Pasep e Cofins aos consumidores – Realização</t>
  </si>
  <si>
    <t>Ajuste de expectativa do fluxo de caixa do ativo financeiro indenizável da concessão de distribuição</t>
  </si>
  <si>
    <t>Receita de atualização financeira da bonificação pela outorga</t>
  </si>
  <si>
    <t>Participação dos empregados e administradores no resultado</t>
  </si>
  <si>
    <t>Materiais</t>
  </si>
  <si>
    <t>Gás comprado para revenda</t>
  </si>
  <si>
    <t>Obrigações pós-emprego</t>
  </si>
  <si>
    <t>Serviços de terceiros</t>
  </si>
  <si>
    <t>Depreciação e amortização</t>
  </si>
  <si>
    <t>Resultado do período</t>
  </si>
  <si>
    <t>Efeitos não recorrentes e não caixa</t>
  </si>
  <si>
    <t>Lajida ajustado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</si>
  <si>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</si>
  <si>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</si>
  <si>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</si>
  <si>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</si>
  <si>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</si>
  <si>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 xml:space="preserve">DESPESAS FINANCEIRAS </t>
  </si>
  <si>
    <t>Variações cambiais – Itaipu Binacional</t>
  </si>
  <si>
    <t>RESULTADO FINANCEIRO LÍQUIDO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</si>
  <si>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</si>
  <si>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</si>
  <si>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</si>
  <si>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</si>
  <si>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</si>
  <si>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</si>
  <si>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</si>
  <si>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</si>
  <si>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MOEDA ESTRANGEIRA</t>
  </si>
  <si>
    <t>Dívida em moeda estrangeira</t>
  </si>
  <si>
    <t>MOEDA NACIONAL</t>
  </si>
  <si>
    <t>(-) Custos de Transação</t>
  </si>
  <si>
    <t>Dívida em moeda nacional</t>
  </si>
  <si>
    <t>Total de empréstimos e financiamento</t>
  </si>
  <si>
    <t>Total de debêntures</t>
  </si>
  <si>
    <t>Total geral consolidado</t>
  </si>
  <si>
    <t>Eurobonds</t>
  </si>
  <si>
    <t>Eletrobrás</t>
  </si>
  <si>
    <t>Sonda</t>
  </si>
  <si>
    <t>Debêntures - 3ª Emissão - 3ª Série</t>
  </si>
  <si>
    <t>Debêntures - 7ª Emissão - 1ª Série</t>
  </si>
  <si>
    <t>Debêntures - 7ª Emissão - 2ª Série</t>
  </si>
  <si>
    <t>Debêntures - - 4ª emissão - 1ª série</t>
  </si>
  <si>
    <t>CIRCULANTE</t>
  </si>
  <si>
    <t>Caixa e equivalentes de caixa</t>
  </si>
  <si>
    <t>Títulos e valores mobiliários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</si>
  <si>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</si>
  <si>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</si>
  <si>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</si>
  <si>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</si>
  <si>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</si>
  <si>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Instrumentos financeiros derivativos</t>
  </si>
  <si>
    <t>TOTAL DO CIRCULANTE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</si>
  <si>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</si>
  <si>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</si>
  <si>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</si>
  <si>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</si>
  <si>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</si>
  <si>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</si>
  <si>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</si>
  <si>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</si>
  <si>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</si>
  <si>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</si>
  <si>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</si>
  <si>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</si>
  <si>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</si>
  <si>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</si>
  <si>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</si>
  <si>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Salários e contribuições sociais</t>
  </si>
  <si>
    <t>Passivo financeiro da concessão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</si>
  <si>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</si>
  <si>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</si>
  <si>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</si>
  <si>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</si>
  <si>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</si>
  <si>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</si>
  <si>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</si>
  <si>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</si>
  <si>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</si>
  <si>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ATRIBUÍDO A PARTICIPAÇÃO DOS ACIONISTAS CONTROLADORES</t>
  </si>
  <si>
    <t>PATRIMÔNIO LÍQUIDO</t>
  </si>
  <si>
    <t>TOTAL DO PASSIVO E DO PATRIMÔNIO LÍQUIDO</t>
  </si>
  <si>
    <t>RECEITA LÍQUIDA</t>
  </si>
  <si>
    <t>CUSTOS OPERACIONAIS</t>
  </si>
  <si>
    <t>Outros</t>
  </si>
  <si>
    <t>LUCRO BRUTO</t>
  </si>
  <si>
    <t>Resultado de equivalência patrimonial</t>
  </si>
  <si>
    <t>Receitas financeiras</t>
  </si>
  <si>
    <t>Despesas financeiras</t>
  </si>
  <si>
    <t>Participação dos acionistas controladores</t>
  </si>
  <si>
    <t>FLUXO DE CAIXA DAS ATIVIDADES OPERACIONAIS</t>
  </si>
  <si>
    <t>Despesas (receitas) que não afetam o caixa e equivalentes de caixa</t>
  </si>
  <si>
    <t>Baixa de valor residual líquido de ativos de contrato, ativos financeiros da concessão, imobilizado e intangível</t>
  </si>
  <si>
    <t>Resultado da combinação de negócios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</si>
  <si>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</si>
  <si>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</si>
  <si>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</si>
  <si>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 e financiamentos</t>
  </si>
  <si>
    <t>Ganho na alienação de ativo mantido para venda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</si>
  <si>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</si>
  <si>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</si>
  <si>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</si>
  <si>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</si>
  <si>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</si>
  <si>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</si>
  <si>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</si>
  <si>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</si>
  <si>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Aumento (redução) de passivos</t>
  </si>
  <si>
    <t>Imposto de renda e contribuição social a pagar</t>
  </si>
  <si>
    <t>Juros sobre empréstimos, financiamentos, debêntures pagos</t>
  </si>
  <si>
    <t>Juros sobre arrendamentos pagos</t>
  </si>
  <si>
    <t>Imposto de renda e contribuição social pagos</t>
  </si>
  <si>
    <t>FLUXO DE CAIXA DAS ATIVIDADES DE INVESTIMENTO</t>
  </si>
  <si>
    <t>Fundos vinculados</t>
  </si>
  <si>
    <t>Em investimentos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</si>
  <si>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</si>
  <si>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</si>
  <si>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</si>
  <si>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</si>
  <si>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</si>
  <si>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 xml:space="preserve">Juros sobre capital próprio e dividendos pagos 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</si>
  <si>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</si>
  <si>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</si>
  <si>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</si>
  <si>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</si>
  <si>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</si>
  <si>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</si>
  <si>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t>Geração</t>
  </si>
  <si>
    <t>Transmissão</t>
  </si>
  <si>
    <t>Distribuição</t>
  </si>
  <si>
    <t>Holding</t>
  </si>
  <si>
    <t>Gasmig</t>
  </si>
  <si>
    <t>TOTAL</t>
  </si>
  <si>
    <t>Acumulado</t>
  </si>
  <si>
    <t>LUCRO LÍQUIDO DO PERÍODO</t>
  </si>
  <si>
    <t>Total do lucro líquido do período atribuído a:</t>
  </si>
  <si>
    <t>Lucro básico e diluído por ação ordinária</t>
  </si>
  <si>
    <t>Liquidação na CCEE</t>
  </si>
  <si>
    <t>Resultado operacional antes do resultado financeiro e impostos</t>
  </si>
  <si>
    <t>Resultado antes do imposto de renda e da contribuição social</t>
  </si>
  <si>
    <t>Lucro básico e diluído por ação preferencial</t>
  </si>
  <si>
    <t>Ganho na alienação de ativo mantido para venda, líquido</t>
  </si>
  <si>
    <t>Lucro líquido do período</t>
  </si>
  <si>
    <t>Provisão para redução ao valor recuperável de ativos de contrato</t>
  </si>
  <si>
    <t>Taesa</t>
  </si>
  <si>
    <t>TOTAL RAP CEMIG</t>
  </si>
  <si>
    <t>RECURSOS TOTAIS</t>
  </si>
  <si>
    <t>Usina</t>
  </si>
  <si>
    <t>Paticipação
Cemig</t>
  </si>
  <si>
    <t>Potência 
Cemig H</t>
  </si>
  <si>
    <t>Garantia Física 
Cemig H</t>
  </si>
  <si>
    <t xml:space="preserve">Fim da 
Concessão </t>
  </si>
  <si>
    <t>Tipo de 
Usina</t>
  </si>
  <si>
    <t>Belo Monte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</si>
  <si>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</si>
  <si>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</si>
  <si>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</si>
  <si>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</si>
  <si>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</si>
  <si>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</si>
  <si>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</si>
  <si>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</si>
  <si>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</si>
  <si>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</si>
  <si>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</si>
  <si>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</si>
  <si>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</si>
  <si>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</si>
  <si>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</si>
  <si>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</si>
  <si>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</si>
  <si>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</si>
  <si>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</si>
  <si>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Retiro Baixo</t>
  </si>
  <si>
    <t>Candonga</t>
  </si>
  <si>
    <t xml:space="preserve">Pai Joaquim             </t>
  </si>
  <si>
    <t xml:space="preserve"> Piau</t>
  </si>
  <si>
    <t>Paracambi</t>
  </si>
  <si>
    <t xml:space="preserve">Praias de Parajuru </t>
  </si>
  <si>
    <t xml:space="preserve">Cachoeirão                        </t>
  </si>
  <si>
    <t>Gafanhoto</t>
  </si>
  <si>
    <t>Peti</t>
  </si>
  <si>
    <t>Santo Inácio III</t>
  </si>
  <si>
    <t>Pipoca</t>
  </si>
  <si>
    <t>São Raimundo</t>
  </si>
  <si>
    <t>Santo Inácio IV</t>
  </si>
  <si>
    <t>Pessoal</t>
  </si>
  <si>
    <t>Energia elétrica comprada para revenda</t>
  </si>
  <si>
    <t>Provisões e ajustes para perdas operacionais</t>
  </si>
  <si>
    <t>IPCA</t>
  </si>
  <si>
    <t>UFIR/RGR</t>
  </si>
  <si>
    <t>CDI</t>
  </si>
  <si>
    <t>URTJ/TJLP</t>
  </si>
  <si>
    <t>Jan a set/2021</t>
  </si>
  <si>
    <t>jul a set2021</t>
  </si>
  <si>
    <t>-</t>
  </si>
  <si>
    <t>jan a set/2021</t>
  </si>
  <si>
    <t>Encargos de créditos com partes relacionadas</t>
  </si>
  <si>
    <t>Amortização do custo de transação</t>
  </si>
  <si>
    <t>Ágio na recompra de títulos de dívida (Eurobonds)</t>
  </si>
  <si>
    <t>Encargos e variação monetária de obrigação pós-emprego</t>
  </si>
  <si>
    <t>Variação monetária de arrendamento</t>
  </si>
  <si>
    <t>U$$</t>
  </si>
  <si>
    <t>UFIR + 6,00% a 8,00%</t>
  </si>
  <si>
    <t>110,00% do CDI</t>
  </si>
  <si>
    <t>IPCA + 6,20%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</si>
  <si>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</si>
  <si>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</si>
  <si>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</si>
  <si>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</si>
  <si>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</si>
  <si>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</si>
  <si>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</si>
  <si>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</si>
  <si>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>Lucros acumulados</t>
  </si>
  <si>
    <t>Ágio na recompra de eurobonds</t>
  </si>
  <si>
    <t xml:space="preserve">Caixa gerado pelas atividades operacionais </t>
  </si>
  <si>
    <t>CAIXA LÍQUIDO GERADO PELAS ATIVIDADES OPERACIONAIS</t>
  </si>
  <si>
    <t>UHE</t>
  </si>
  <si>
    <t>EOL</t>
  </si>
  <si>
    <t>PCH</t>
  </si>
  <si>
    <t>Garrote</t>
  </si>
  <si>
    <t>Julho a Setembro/ 2021</t>
  </si>
  <si>
    <t>Var. %</t>
  </si>
  <si>
    <t>Volume médio diário</t>
  </si>
  <si>
    <t>Julho a Setembro/ 2022</t>
  </si>
  <si>
    <t>Proinfa</t>
  </si>
  <si>
    <t>Encargos de uso da rede básica</t>
  </si>
  <si>
    <t>Encargos de transmissão - Rede básica</t>
  </si>
  <si>
    <t>Encargos de distribuição</t>
  </si>
  <si>
    <t>jul a set2022</t>
  </si>
  <si>
    <t>jan a set/2022</t>
  </si>
  <si>
    <t>CVA e outros componentes financeiros</t>
  </si>
  <si>
    <t>Receita de transmissão</t>
  </si>
  <si>
    <t>Receita de indenização da geração</t>
  </si>
  <si>
    <t>Receita de construção de distribuição</t>
  </si>
  <si>
    <t>Transações no mecanismo de venda de excedentes - MVE</t>
  </si>
  <si>
    <t xml:space="preserve">Multa por violação de padrão indicador de continuidade </t>
  </si>
  <si>
    <t>Receita por antecipação de prestação de serviço</t>
  </si>
  <si>
    <t>jul a set/2021</t>
  </si>
  <si>
    <t>Receita de uso dos sistemas elétricos de distribuição – TUSD</t>
  </si>
  <si>
    <t>Restituição de créditos de PIS/Pasep e Cofins aos consumidores - Realização</t>
  </si>
  <si>
    <t xml:space="preserve">     Receita de operação e manutenção</t>
  </si>
  <si>
    <t xml:space="preserve">     Receita de construção de transmissão</t>
  </si>
  <si>
    <t xml:space="preserve">     Remuneração financeira do ativo de contrato da transmissão</t>
  </si>
  <si>
    <t>Outras receitas operacionais</t>
  </si>
  <si>
    <t>Tributos e encargos incidentes sobre a receita</t>
  </si>
  <si>
    <t>Perdas esperadas de créditos com liquidação duvidosa</t>
  </si>
  <si>
    <t>Reversão de perda esperada com parte relacionada - Renova</t>
  </si>
  <si>
    <t>Outros custos e despesas operacionais</t>
  </si>
  <si>
    <t>Perda por redução ao valor recuperável</t>
  </si>
  <si>
    <t>Baixa de ativo financeiro</t>
  </si>
  <si>
    <t>Jan a set/2022</t>
  </si>
  <si>
    <t xml:space="preserve">Despesa de imposto de renda e contribuição social </t>
  </si>
  <si>
    <t>Resultado financeiro</t>
  </si>
  <si>
    <t>LAJIDA conforme “Resolução CVM 156”</t>
  </si>
  <si>
    <t>Lucro líquido atribuído a acionistas não-controladores</t>
  </si>
  <si>
    <t>Resultado da RTP, líquido</t>
  </si>
  <si>
    <t>Devolução de créditos de PIS/Pasep e Cofins sobre ICMS</t>
  </si>
  <si>
    <t>Reversão de provisões tributárias - INSS s/ PLR</t>
  </si>
  <si>
    <t>Provisões tributárias - Indenização do anuênio</t>
  </si>
  <si>
    <t>Opção de venda - SAAG</t>
  </si>
  <si>
    <t>TARD relativo à infraestrutura</t>
  </si>
  <si>
    <t>Ganhos com repactuação do risco hidrológico – Lei 14.052/20, líquido</t>
  </si>
  <si>
    <t>Antecipação pela prestação de serviço, líquido</t>
  </si>
  <si>
    <t>Reversão de provisão para perdas</t>
  </si>
  <si>
    <t>Mudança de estimativa de perdas esperadas</t>
  </si>
  <si>
    <t>Variação monetária – CVA</t>
  </si>
  <si>
    <t>Rendas de antecipação de pagamento</t>
  </si>
  <si>
    <t>Outras receitas financeiras</t>
  </si>
  <si>
    <t>Variações cambiais - Empréstimos e financiamentos</t>
  </si>
  <si>
    <t>Variação monetária – Empréstimos, financiamentos e debêntures</t>
  </si>
  <si>
    <t>Perdas com instrumentos financeiros - Swap</t>
  </si>
  <si>
    <t>Despesas financeiras P&amp;D e PEE</t>
  </si>
  <si>
    <t>Outras despesas financeiras</t>
  </si>
  <si>
    <t>PIS/Pasep e Cofins incidente sobre as receitas financeiras</t>
  </si>
  <si>
    <t>Atualização dos créditos de PIS/Pasep e Cofins sobre ICMS</t>
  </si>
  <si>
    <t>2027 em diante</t>
  </si>
  <si>
    <t>CDI + 1,35%</t>
  </si>
  <si>
    <t>IPCA + 6,10%</t>
  </si>
  <si>
    <t>Debêntures - 8ª Emissão - 1ª Série</t>
  </si>
  <si>
    <t>Debêntures - 8ª Emissão - 2ª Série</t>
  </si>
  <si>
    <t>Consumidores e revendedores e  concessionários – Transporte de energia</t>
  </si>
  <si>
    <t>Ativo financeiro da concessão</t>
  </si>
  <si>
    <t>Ativos contratuais</t>
  </si>
  <si>
    <t>Reembolso subsídios tarifários</t>
  </si>
  <si>
    <t>Outros ativos</t>
  </si>
  <si>
    <t>Instrumentos financeiros derivativos - Swap</t>
  </si>
  <si>
    <t xml:space="preserve">Direito de uso </t>
  </si>
  <si>
    <t>Empréstimos e financiamentos e debêntures</t>
  </si>
  <si>
    <t>Obrigações Pós-emprego</t>
  </si>
  <si>
    <t>PASEP/Cofins a ser restituído a consumidores</t>
  </si>
  <si>
    <t>Instrumentos financeiros derivativos - Opções</t>
  </si>
  <si>
    <t>Passivo de arendamento</t>
  </si>
  <si>
    <t>Outros passivos</t>
  </si>
  <si>
    <t>Passivo de arrendamento</t>
  </si>
  <si>
    <t>Participação de acionista não-controlador</t>
  </si>
  <si>
    <t>Custos com energia elétrica e gás</t>
  </si>
  <si>
    <t>Custos de construção</t>
  </si>
  <si>
    <t>Outros custos operacionais</t>
  </si>
  <si>
    <t>DESPESAS OPERACIONAIS</t>
  </si>
  <si>
    <t>Despesas com vendas</t>
  </si>
  <si>
    <t>Despesas gerais e administrativas</t>
  </si>
  <si>
    <t>Outras despesas operacionais, líquidas</t>
  </si>
  <si>
    <t>Receitas – Revisão Tarifaria Periódica, líquidas</t>
  </si>
  <si>
    <t>Ganhos com repactuação do risco hidrológico - Lei 14.052/20, líquido</t>
  </si>
  <si>
    <t>Participação de acionistas não controladores</t>
  </si>
  <si>
    <t>(Aumento) redução de ativos</t>
  </si>
  <si>
    <t>Conta de compensação de variação de valores de itens da "Parcela A" (CVA) e outros componentes financeiros</t>
  </si>
  <si>
    <t>Liquidação de instrumentos financeiros derivativos (Swap), pagos</t>
  </si>
  <si>
    <t>Em títulos e valores mobiliários</t>
  </si>
  <si>
    <t>Aquisição de participação societária e aporte em investidas</t>
  </si>
  <si>
    <t>Alienação de participação societária, líquido dos custos</t>
  </si>
  <si>
    <t>Empréstimos obtidos</t>
  </si>
  <si>
    <t>2,38 p.p</t>
  </si>
  <si>
    <t>0,26 p.p</t>
  </si>
  <si>
    <t>Cotação das ações (2)</t>
  </si>
  <si>
    <t xml:space="preserve">Enterprise value (EV - R$ milhões) (1) </t>
  </si>
  <si>
    <t>Dividend Yield de CMIG4 (PN) (%)  (3)</t>
  </si>
  <si>
    <t>Dividend Yield de CMIG3 (ON) (%)  (3)</t>
  </si>
  <si>
    <t>custos e despesas operacionais</t>
  </si>
  <si>
    <t>Suprimento a outras concessionárias</t>
  </si>
  <si>
    <t>(1)	O preço médio não inclui a receita de fornecimento/suprimento não faturado.
(2)	Inclui Contrato de Comercialização de Energia no Ambiente Regulado - CCEAR e contratos bilaterais com outros agentes.</t>
  </si>
  <si>
    <t>Créditos de PIS/Pasep e Cofins a restituir a consumidores</t>
  </si>
  <si>
    <t>Resultado do Acordo entre FIP Melbourne e AGPar</t>
  </si>
  <si>
    <t>Ganhos com instrumentos financeiros - Swap</t>
  </si>
  <si>
    <t>Atualização PIS/Pasep e Cofins a restituir</t>
  </si>
  <si>
    <t>Debêntures - 4ª emissão - 2ª série</t>
  </si>
  <si>
    <t>Debêntures - 4ª emissão - 3ª série</t>
  </si>
  <si>
    <t>Debêntures - 4ª emissão - 4ª série</t>
  </si>
  <si>
    <t>Debêntures - 7ª emissão - Série única</t>
  </si>
  <si>
    <t>Debêntures - 8ª emissão - Série única</t>
  </si>
  <si>
    <t>(-) Deságio na emissão de debêntures</t>
  </si>
  <si>
    <t>jul a set/2022</t>
  </si>
  <si>
    <t xml:space="preserve"> RAP  </t>
  </si>
  <si>
    <t xml:space="preserve"> Cemig </t>
  </si>
  <si>
    <t xml:space="preserve"> Vencimento </t>
  </si>
  <si>
    <t xml:space="preserve"> Cemig GT  </t>
  </si>
  <si>
    <t xml:space="preserve"> Cemig Itajuba </t>
  </si>
  <si>
    <t xml:space="preserve"> Centroeste </t>
  </si>
  <si>
    <t xml:space="preserve"> Sete Lagoas </t>
  </si>
  <si>
    <t>Poço Fundo</t>
  </si>
  <si>
    <t xml:space="preserve">Salto Voltão         </t>
  </si>
  <si>
    <t xml:space="preserve">Total </t>
  </si>
  <si>
    <t>*Acumulado 12 meses – janela móvel (out/21 – set/22)</t>
  </si>
  <si>
    <t>6,88*</t>
  </si>
  <si>
    <t>3,46*</t>
  </si>
  <si>
    <t>Descrição (R$ milhões)</t>
  </si>
  <si>
    <t>Realizado</t>
  </si>
  <si>
    <t>Cemig SIM</t>
  </si>
  <si>
    <t>9M22</t>
  </si>
  <si>
    <t>Encargos de empréstimos, financiamentos e debêntures</t>
  </si>
  <si>
    <t>73.840 GWh</t>
  </si>
  <si>
    <t>Perdas estimadas de créditos com liquidação duvidosa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</si>
</sst>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[$-416]d\-mmm\-yy;@"/>
    <numFmt numFmtId="167" formatCode="_-* #,##0.0_-;\-* #,##0.0_-;_-* &quot;-&quot;??_-;_-@_-"/>
    <numFmt numFmtId="168" formatCode="_(* #,##0.00_);_(* \(#,##0.00\);_(* &quot;-&quot;??_);_(@_)"/>
    <numFmt numFmtId="169" formatCode="0.0%"/>
    <numFmt numFmtId="170" formatCode="#,##0_ ;[Red]\-#,##0\ "/>
    <numFmt numFmtId="171" formatCode="_-* #,##0.00_-;\(#,##0.00\);_-* &quot;-&quot;??_-;_-@_-"/>
    <numFmt numFmtId="172" formatCode="_-* #,##0_-;\(#,##0\);_-* &quot;-&quot;??_-;_-@_-"/>
    <numFmt numFmtId="173" formatCode="_-* #,##0_-;\-* #,##0_-;_-* &quot;-&quot;??_-;_-@_-"/>
    <numFmt numFmtId="174" formatCode="[$-416]mmm\-yy;@"/>
    <numFmt numFmtId="175" formatCode="[$-416]mmmm\-yy;@"/>
    <numFmt numFmtId="176" formatCode="#,##0_ ;[Black]\-#,##0\ "/>
  </numFmts>
  <fonts count="5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7"/>
      <color rgb="FF000000"/>
      <name val="Calibri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b/>
      <sz val="10"/>
      <color rgb="FF375623"/>
      <name val="Arial"/>
      <family val="2"/>
    </font>
    <font>
      <sz val="10"/>
      <color rgb="FF333333"/>
      <name val="Arial"/>
      <family val="2"/>
    </font>
    <font>
      <b/>
      <sz val="10"/>
      <color rgb="FF595959"/>
      <name val="Arial"/>
      <family val="2"/>
    </font>
    <font>
      <sz val="8"/>
      <color rgb="FF000000"/>
      <name val="Arial"/>
      <family val="2"/>
    </font>
    <font>
      <sz val="11"/>
      <color rgb="FF595959"/>
      <name val="Century Gothic"/>
      <family val="2"/>
    </font>
    <font>
      <b/>
      <sz val="11"/>
      <color rgb="FF757070"/>
      <name val="Arial"/>
      <family val="2"/>
    </font>
    <font>
      <b/>
      <sz val="10"/>
      <color rgb="FF00744D"/>
      <name val="Calibri"/>
      <family val="2"/>
      <scheme val="minor"/>
    </font>
    <font>
      <b/>
      <sz val="7"/>
      <color rgb="FF404040"/>
      <name val="Calibri"/>
      <family val="2"/>
    </font>
    <font>
      <b/>
      <sz val="7"/>
      <color rgb="FF404040"/>
      <name val="Calibri"/>
      <family val="2"/>
      <scheme val="minor"/>
    </font>
    <font>
      <sz val="9"/>
      <color rgb="FF404040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 style="thick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rgb="FF46D232"/>
      </bottom>
      <diagonal/>
    </border>
    <border>
      <left/>
      <right/>
      <top style="thick">
        <color rgb="FF46D232"/>
      </top>
      <bottom style="thick">
        <color rgb="FF46D232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ck">
        <color rgb="FFFFFFFF"/>
      </left>
      <right style="thick">
        <color theme="0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2" borderId="0" applyFont="0" applyBorder="0" applyAlignment="0">
      <alignment vertical="center" wrapText="1"/>
    </xf>
    <xf numFmtId="0" fontId="18" fillId="0" borderId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323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5" fontId="4" fillId="0" borderId="0" xfId="1" applyNumberFormat="1" applyFont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7" fontId="9" fillId="0" borderId="0" xfId="1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43" fontId="16" fillId="0" borderId="0" xfId="1" applyFont="1" applyAlignment="1">
      <alignment horizontal="center"/>
    </xf>
    <xf numFmtId="43" fontId="14" fillId="0" borderId="0" xfId="1" applyFont="1" applyAlignment="1">
      <alignment horizontal="center"/>
    </xf>
    <xf numFmtId="10" fontId="16" fillId="0" borderId="0" xfId="2" applyNumberFormat="1" applyFont="1" applyAlignment="1">
      <alignment horizontal="center"/>
    </xf>
    <xf numFmtId="167" fontId="14" fillId="0" borderId="0" xfId="1" applyNumberFormat="1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43" fontId="6" fillId="6" borderId="3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8" fillId="0" borderId="0" xfId="3"/>
    <xf numFmtId="164" fontId="18" fillId="0" borderId="0" xfId="3" applyNumberFormat="1"/>
    <xf numFmtId="164" fontId="0" fillId="0" borderId="0" xfId="4" applyNumberFormat="1" applyFont="1" applyFill="1"/>
    <xf numFmtId="169" fontId="0" fillId="0" borderId="0" xfId="5" applyNumberFormat="1" applyFont="1" applyFill="1"/>
    <xf numFmtId="164" fontId="0" fillId="0" borderId="0" xfId="4" applyNumberFormat="1" applyFont="1"/>
    <xf numFmtId="170" fontId="0" fillId="9" borderId="0" xfId="4" applyNumberFormat="1" applyFont="1" applyFill="1"/>
    <xf numFmtId="0" fontId="18" fillId="9" borderId="0" xfId="3" applyFill="1"/>
    <xf numFmtId="170" fontId="18" fillId="0" borderId="0" xfId="3" applyNumberFormat="1"/>
    <xf numFmtId="0" fontId="18" fillId="0" borderId="0" xfId="3" quotePrefix="1"/>
    <xf numFmtId="0" fontId="18" fillId="0" borderId="0" xfId="3" applyAlignment="1">
      <alignment wrapText="1"/>
    </xf>
    <xf numFmtId="39" fontId="19" fillId="0" borderId="0" xfId="3" applyNumberFormat="1" applyFont="1"/>
    <xf numFmtId="39" fontId="18" fillId="0" borderId="0" xfId="3" applyNumberFormat="1"/>
    <xf numFmtId="170" fontId="0" fillId="0" borderId="0" xfId="4" applyNumberFormat="1" applyFont="1"/>
    <xf numFmtId="170" fontId="0" fillId="5" borderId="0" xfId="4" applyNumberFormat="1" applyFont="1" applyFill="1"/>
    <xf numFmtId="0" fontId="18" fillId="5" borderId="0" xfId="3" applyFill="1"/>
    <xf numFmtId="3" fontId="0" fillId="0" borderId="0" xfId="0" applyNumberFormat="1"/>
    <xf numFmtId="0" fontId="21" fillId="0" borderId="0" xfId="0" applyFont="1" applyAlignment="1">
      <alignment horizontal="left" vertical="center" indent="3"/>
    </xf>
    <xf numFmtId="0" fontId="17" fillId="6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8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72" fontId="23" fillId="2" borderId="2" xfId="0" applyNumberFormat="1" applyFont="1" applyFill="1" applyBorder="1" applyAlignment="1">
      <alignment horizontal="right" vertical="center" wrapText="1"/>
    </xf>
    <xf numFmtId="172" fontId="23" fillId="8" borderId="2" xfId="0" applyNumberFormat="1" applyFont="1" applyFill="1" applyBorder="1" applyAlignment="1">
      <alignment horizontal="right" vertical="center" wrapText="1"/>
    </xf>
    <xf numFmtId="171" fontId="23" fillId="2" borderId="2" xfId="0" applyNumberFormat="1" applyFont="1" applyFill="1" applyBorder="1" applyAlignment="1">
      <alignment horizontal="right" vertical="center" wrapText="1"/>
    </xf>
    <xf numFmtId="171" fontId="23" fillId="8" borderId="2" xfId="0" applyNumberFormat="1" applyFont="1" applyFill="1" applyBorder="1" applyAlignment="1">
      <alignment horizontal="right" vertical="center" wrapText="1"/>
    </xf>
    <xf numFmtId="171" fontId="22" fillId="2" borderId="2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14" fontId="0" fillId="0" borderId="0" xfId="0" applyNumberFormat="1"/>
    <xf numFmtId="0" fontId="12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horizontal="left" vertical="center"/>
    </xf>
    <xf numFmtId="0" fontId="25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9" fillId="2" borderId="0" xfId="0" applyFont="1" applyFill="1" applyAlignment="1">
      <alignment vertical="center" wrapText="1"/>
    </xf>
    <xf numFmtId="0" fontId="0" fillId="4" borderId="0" xfId="0" applyFill="1"/>
    <xf numFmtId="3" fontId="0" fillId="4" borderId="0" xfId="0" applyNumberFormat="1" applyFill="1"/>
    <xf numFmtId="0" fontId="23" fillId="2" borderId="0" xfId="0" applyFont="1" applyFill="1" applyAlignment="1">
      <alignment horizontal="left" vertical="center" wrapText="1" indent="1"/>
    </xf>
    <xf numFmtId="0" fontId="24" fillId="2" borderId="0" xfId="0" applyFont="1" applyFill="1" applyAlignment="1">
      <alignment horizontal="left" vertical="center" wrapText="1" indent="1"/>
    </xf>
    <xf numFmtId="0" fontId="15" fillId="0" borderId="0" xfId="0" applyFont="1" applyAlignment="1">
      <alignment vertical="center"/>
    </xf>
    <xf numFmtId="0" fontId="1" fillId="0" borderId="0" xfId="0" applyFont="1"/>
    <xf numFmtId="172" fontId="23" fillId="2" borderId="9" xfId="0" applyNumberFormat="1" applyFont="1" applyFill="1" applyBorder="1" applyAlignment="1">
      <alignment horizontal="right" vertical="center" wrapText="1"/>
    </xf>
    <xf numFmtId="172" fontId="23" fillId="2" borderId="9" xfId="1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vertical="center" wrapText="1"/>
    </xf>
    <xf numFmtId="172" fontId="22" fillId="2" borderId="4" xfId="0" applyNumberFormat="1" applyFont="1" applyFill="1" applyBorder="1" applyAlignment="1">
      <alignment horizontal="right" vertical="center" wrapText="1"/>
    </xf>
    <xf numFmtId="172" fontId="22" fillId="2" borderId="8" xfId="0" applyNumberFormat="1" applyFont="1" applyFill="1" applyBorder="1" applyAlignment="1">
      <alignment horizontal="right" vertical="center" wrapText="1"/>
    </xf>
    <xf numFmtId="172" fontId="23" fillId="2" borderId="0" xfId="0" applyNumberFormat="1" applyFont="1" applyFill="1" applyAlignment="1">
      <alignment horizontal="right" vertical="center" wrapText="1"/>
    </xf>
    <xf numFmtId="172" fontId="22" fillId="2" borderId="0" xfId="0" applyNumberFormat="1" applyFont="1" applyFill="1" applyAlignment="1">
      <alignment horizontal="right" vertical="center" wrapText="1"/>
    </xf>
    <xf numFmtId="172" fontId="22" fillId="2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center" vertical="center" wrapText="1"/>
    </xf>
    <xf numFmtId="0" fontId="23" fillId="2" borderId="4" xfId="0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172" fontId="18" fillId="2" borderId="13" xfId="1" applyNumberFormat="1" applyFont="1" applyFill="1" applyBorder="1" applyAlignment="1">
      <alignment horizontal="right" vertical="center" wrapText="1"/>
    </xf>
    <xf numFmtId="0" fontId="18" fillId="2" borderId="0" xfId="0" applyFont="1" applyFill="1" applyAlignment="1">
      <alignment vertical="center" wrapText="1"/>
    </xf>
    <xf numFmtId="172" fontId="18" fillId="2" borderId="22" xfId="1" applyNumberFormat="1" applyFont="1" applyFill="1" applyBorder="1" applyAlignment="1">
      <alignment horizontal="right" vertical="center" wrapText="1"/>
    </xf>
    <xf numFmtId="172" fontId="20" fillId="2" borderId="23" xfId="1" applyNumberFormat="1" applyFont="1" applyFill="1" applyBorder="1" applyAlignment="1">
      <alignment horizontal="right" vertical="center" wrapText="1"/>
    </xf>
    <xf numFmtId="173" fontId="6" fillId="7" borderId="2" xfId="1" applyNumberFormat="1" applyFont="1" applyFill="1" applyBorder="1" applyAlignment="1">
      <alignment horizontal="center" vertical="center" wrapText="1"/>
    </xf>
    <xf numFmtId="169" fontId="8" fillId="2" borderId="2" xfId="1" applyNumberFormat="1" applyFont="1" applyFill="1" applyBorder="1" applyAlignment="1">
      <alignment horizontal="center" vertical="center"/>
    </xf>
    <xf numFmtId="173" fontId="8" fillId="2" borderId="2" xfId="1" applyNumberFormat="1" applyFont="1" applyFill="1" applyBorder="1" applyAlignment="1">
      <alignment horizontal="center" vertical="center"/>
    </xf>
    <xf numFmtId="173" fontId="8" fillId="2" borderId="3" xfId="1" applyNumberFormat="1" applyFont="1" applyFill="1" applyBorder="1" applyAlignment="1">
      <alignment horizontal="center" vertical="center"/>
    </xf>
    <xf numFmtId="175" fontId="8" fillId="2" borderId="2" xfId="0" applyNumberFormat="1" applyFont="1" applyFill="1" applyBorder="1" applyAlignment="1">
      <alignment horizontal="center" vertical="center"/>
    </xf>
    <xf numFmtId="173" fontId="8" fillId="2" borderId="3" xfId="0" applyNumberFormat="1" applyFont="1" applyFill="1" applyBorder="1" applyAlignment="1">
      <alignment horizontal="center" vertical="center" wrapText="1"/>
    </xf>
    <xf numFmtId="0" fontId="18" fillId="2" borderId="4" xfId="0" quotePrefix="1" applyFont="1" applyFill="1" applyBorder="1" applyAlignment="1">
      <alignment horizontal="center" vertical="center" wrapText="1"/>
    </xf>
    <xf numFmtId="43" fontId="18" fillId="2" borderId="4" xfId="1" applyFont="1" applyFill="1" applyBorder="1" applyAlignment="1">
      <alignment vertical="center" wrapText="1"/>
    </xf>
    <xf numFmtId="43" fontId="18" fillId="0" borderId="4" xfId="1" applyFont="1" applyFill="1" applyBorder="1" applyAlignment="1">
      <alignment horizontal="right" vertical="center" wrapText="1"/>
    </xf>
    <xf numFmtId="43" fontId="18" fillId="2" borderId="4" xfId="1" quotePrefix="1" applyFont="1" applyFill="1" applyBorder="1" applyAlignment="1">
      <alignment vertical="center" wrapText="1"/>
    </xf>
    <xf numFmtId="17" fontId="25" fillId="6" borderId="1" xfId="0" applyNumberFormat="1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4" fillId="11" borderId="26" xfId="0" applyFont="1" applyFill="1" applyBorder="1" applyAlignment="1">
      <alignment horizontal="left" indent="1"/>
    </xf>
    <xf numFmtId="0" fontId="34" fillId="4" borderId="26" xfId="0" applyFont="1" applyFill="1" applyBorder="1" applyAlignment="1">
      <alignment horizontal="left" indent="1"/>
    </xf>
    <xf numFmtId="0" fontId="36" fillId="11" borderId="26" xfId="0" applyFont="1" applyFill="1" applyBorder="1" applyAlignment="1">
      <alignment horizontal="left" indent="2"/>
    </xf>
    <xf numFmtId="164" fontId="18" fillId="11" borderId="27" xfId="4" applyNumberFormat="1" applyFont="1" applyFill="1" applyBorder="1" applyAlignment="1">
      <alignment horizontal="center"/>
    </xf>
    <xf numFmtId="0" fontId="36" fillId="4" borderId="26" xfId="0" applyFont="1" applyFill="1" applyBorder="1" applyAlignment="1">
      <alignment horizontal="left" indent="2"/>
    </xf>
    <xf numFmtId="164" fontId="18" fillId="4" borderId="27" xfId="4" applyNumberFormat="1" applyFont="1" applyFill="1" applyBorder="1" applyAlignment="1">
      <alignment horizontal="center"/>
    </xf>
    <xf numFmtId="0" fontId="18" fillId="4" borderId="26" xfId="7" applyFill="1" applyBorder="1" applyAlignment="1">
      <alignment horizontal="left" indent="1"/>
    </xf>
    <xf numFmtId="164" fontId="20" fillId="4" borderId="27" xfId="4" applyNumberFormat="1" applyFont="1" applyFill="1" applyBorder="1" applyAlignment="1">
      <alignment horizontal="center"/>
    </xf>
    <xf numFmtId="0" fontId="39" fillId="4" borderId="28" xfId="0" applyFont="1" applyFill="1" applyBorder="1"/>
    <xf numFmtId="164" fontId="35" fillId="4" borderId="29" xfId="4" applyNumberFormat="1" applyFont="1" applyFill="1" applyBorder="1" applyAlignment="1">
      <alignment horizontal="center"/>
    </xf>
    <xf numFmtId="0" fontId="36" fillId="12" borderId="26" xfId="0" applyFont="1" applyFill="1" applyBorder="1" applyAlignment="1">
      <alignment horizontal="left" indent="2"/>
    </xf>
    <xf numFmtId="0" fontId="36" fillId="12" borderId="28" xfId="0" applyFont="1" applyFill="1" applyBorder="1" applyAlignment="1">
      <alignment horizontal="left" indent="2"/>
    </xf>
    <xf numFmtId="0" fontId="36" fillId="2" borderId="26" xfId="0" applyFont="1" applyFill="1" applyBorder="1" applyAlignment="1">
      <alignment horizontal="left" indent="2"/>
    </xf>
    <xf numFmtId="164" fontId="18" fillId="2" borderId="27" xfId="4" applyNumberFormat="1" applyFont="1" applyFill="1" applyBorder="1" applyAlignment="1">
      <alignment horizontal="center"/>
    </xf>
    <xf numFmtId="172" fontId="22" fillId="8" borderId="9" xfId="0" applyNumberFormat="1" applyFont="1" applyFill="1" applyBorder="1" applyAlignment="1">
      <alignment horizontal="right" vertical="center" wrapText="1"/>
    </xf>
    <xf numFmtId="172" fontId="23" fillId="8" borderId="9" xfId="0" applyNumberFormat="1" applyFont="1" applyFill="1" applyBorder="1" applyAlignment="1">
      <alignment horizontal="right" vertical="center" wrapText="1"/>
    </xf>
    <xf numFmtId="171" fontId="22" fillId="8" borderId="9" xfId="0" applyNumberFormat="1" applyFont="1" applyFill="1" applyBorder="1" applyAlignment="1">
      <alignment horizontal="right" vertical="center" wrapText="1"/>
    </xf>
    <xf numFmtId="171" fontId="23" fillId="8" borderId="9" xfId="0" applyNumberFormat="1" applyFont="1" applyFill="1" applyBorder="1" applyAlignment="1">
      <alignment horizontal="right" vertical="center" wrapText="1"/>
    </xf>
    <xf numFmtId="0" fontId="25" fillId="13" borderId="30" xfId="0" applyFont="1" applyFill="1" applyBorder="1" applyAlignment="1">
      <alignment horizontal="left" vertical="center" wrapText="1"/>
    </xf>
    <xf numFmtId="0" fontId="25" fillId="13" borderId="30" xfId="0" applyFont="1" applyFill="1" applyBorder="1" applyAlignment="1">
      <alignment horizontal="center" vertical="center" wrapText="1"/>
    </xf>
    <xf numFmtId="172" fontId="18" fillId="14" borderId="4" xfId="0" applyNumberFormat="1" applyFont="1" applyFill="1" applyBorder="1" applyAlignment="1">
      <alignment horizontal="left" vertical="center" wrapText="1"/>
    </xf>
    <xf numFmtId="3" fontId="18" fillId="14" borderId="4" xfId="0" applyNumberFormat="1" applyFont="1" applyFill="1" applyBorder="1" applyAlignment="1">
      <alignment horizontal="center" vertical="center" wrapText="1"/>
    </xf>
    <xf numFmtId="3" fontId="18" fillId="14" borderId="4" xfId="2" applyNumberFormat="1" applyFont="1" applyFill="1" applyBorder="1" applyAlignment="1">
      <alignment horizontal="center" vertical="center" wrapText="1"/>
    </xf>
    <xf numFmtId="10" fontId="18" fillId="14" borderId="4" xfId="0" applyNumberFormat="1" applyFont="1" applyFill="1" applyBorder="1" applyAlignment="1">
      <alignment horizontal="center" vertical="center" wrapText="1"/>
    </xf>
    <xf numFmtId="10" fontId="18" fillId="14" borderId="4" xfId="2" applyNumberFormat="1" applyFont="1" applyFill="1" applyBorder="1" applyAlignment="1">
      <alignment horizontal="center" vertical="center" wrapText="1"/>
    </xf>
    <xf numFmtId="14" fontId="25" fillId="6" borderId="19" xfId="0" applyNumberFormat="1" applyFont="1" applyFill="1" applyBorder="1" applyAlignment="1">
      <alignment horizontal="center" vertical="center" wrapText="1"/>
    </xf>
    <xf numFmtId="3" fontId="29" fillId="2" borderId="11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43" fontId="41" fillId="10" borderId="0" xfId="1" applyFont="1" applyFill="1" applyBorder="1" applyAlignment="1">
      <alignment horizontal="right" vertical="center"/>
    </xf>
    <xf numFmtId="43" fontId="41" fillId="0" borderId="0" xfId="1" applyFont="1" applyFill="1" applyBorder="1" applyAlignment="1">
      <alignment horizontal="right" vertical="center"/>
    </xf>
    <xf numFmtId="10" fontId="36" fillId="0" borderId="0" xfId="0" applyNumberFormat="1" applyFont="1" applyAlignment="1">
      <alignment horizontal="right" vertical="center"/>
    </xf>
    <xf numFmtId="43" fontId="41" fillId="10" borderId="0" xfId="1" applyFont="1" applyFill="1" applyBorder="1" applyAlignment="1">
      <alignment horizontal="center" vertical="center"/>
    </xf>
    <xf numFmtId="43" fontId="41" fillId="0" borderId="0" xfId="1" applyFont="1" applyFill="1" applyBorder="1" applyAlignment="1">
      <alignment horizontal="center" vertical="center"/>
    </xf>
    <xf numFmtId="43" fontId="36" fillId="0" borderId="0" xfId="1" applyFont="1" applyBorder="1" applyAlignment="1">
      <alignment vertical="center"/>
    </xf>
    <xf numFmtId="43" fontId="36" fillId="0" borderId="0" xfId="1" applyFont="1" applyFill="1" applyBorder="1" applyAlignment="1">
      <alignment vertical="center"/>
    </xf>
    <xf numFmtId="43" fontId="17" fillId="0" borderId="0" xfId="1" applyFont="1"/>
    <xf numFmtId="43" fontId="36" fillId="0" borderId="0" xfId="1" applyFont="1" applyAlignment="1">
      <alignment vertical="center"/>
    </xf>
    <xf numFmtId="0" fontId="36" fillId="0" borderId="0" xfId="0" applyFont="1" applyAlignment="1">
      <alignment vertical="center"/>
    </xf>
    <xf numFmtId="173" fontId="41" fillId="10" borderId="0" xfId="1" applyNumberFormat="1" applyFont="1" applyFill="1" applyBorder="1" applyAlignment="1">
      <alignment horizontal="right" vertical="center"/>
    </xf>
    <xf numFmtId="173" fontId="36" fillId="0" borderId="0" xfId="1" applyNumberFormat="1" applyFont="1" applyAlignment="1">
      <alignment vertical="center"/>
    </xf>
    <xf numFmtId="0" fontId="17" fillId="0" borderId="4" xfId="0" applyFont="1" applyBorder="1" applyAlignment="1">
      <alignment vertical="center" wrapText="1"/>
    </xf>
    <xf numFmtId="173" fontId="17" fillId="0" borderId="0" xfId="1" applyNumberFormat="1" applyFont="1"/>
    <xf numFmtId="0" fontId="36" fillId="0" borderId="0" xfId="0" applyFont="1" applyAlignment="1">
      <alignment horizontal="right" vertical="center"/>
    </xf>
    <xf numFmtId="0" fontId="36" fillId="0" borderId="25" xfId="0" applyFont="1" applyBorder="1" applyAlignment="1">
      <alignment vertical="center"/>
    </xf>
    <xf numFmtId="43" fontId="36" fillId="0" borderId="25" xfId="1" applyFont="1" applyBorder="1" applyAlignment="1">
      <alignment vertical="center"/>
    </xf>
    <xf numFmtId="0" fontId="36" fillId="0" borderId="25" xfId="0" applyFont="1" applyBorder="1" applyAlignment="1">
      <alignment horizontal="right" vertical="center"/>
    </xf>
    <xf numFmtId="43" fontId="4" fillId="0" borderId="0" xfId="1" applyFont="1" applyFill="1"/>
    <xf numFmtId="0" fontId="25" fillId="6" borderId="2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172" fontId="23" fillId="2" borderId="31" xfId="0" applyNumberFormat="1" applyFont="1" applyFill="1" applyBorder="1" applyAlignment="1">
      <alignment horizontal="right" vertical="center" wrapText="1"/>
    </xf>
    <xf numFmtId="172" fontId="22" fillId="2" borderId="31" xfId="0" applyNumberFormat="1" applyFont="1" applyFill="1" applyBorder="1" applyAlignment="1">
      <alignment horizontal="right" vertical="center" wrapText="1"/>
    </xf>
    <xf numFmtId="0" fontId="22" fillId="2" borderId="32" xfId="0" applyFont="1" applyFill="1" applyBorder="1" applyAlignment="1">
      <alignment vertical="center" wrapText="1"/>
    </xf>
    <xf numFmtId="0" fontId="23" fillId="2" borderId="32" xfId="0" applyFont="1" applyFill="1" applyBorder="1" applyAlignment="1">
      <alignment vertical="center" wrapText="1"/>
    </xf>
    <xf numFmtId="172" fontId="23" fillId="2" borderId="33" xfId="0" applyNumberFormat="1" applyFont="1" applyFill="1" applyBorder="1" applyAlignment="1">
      <alignment horizontal="right" vertical="center" wrapText="1"/>
    </xf>
    <xf numFmtId="172" fontId="23" fillId="2" borderId="34" xfId="0" applyNumberFormat="1" applyFont="1" applyFill="1" applyBorder="1" applyAlignment="1">
      <alignment horizontal="right" vertical="center" wrapText="1"/>
    </xf>
    <xf numFmtId="3" fontId="23" fillId="2" borderId="4" xfId="0" applyNumberFormat="1" applyFont="1" applyFill="1" applyBorder="1" applyAlignment="1">
      <alignment horizontal="right" vertical="center" wrapText="1"/>
    </xf>
    <xf numFmtId="172" fontId="27" fillId="2" borderId="33" xfId="1" applyNumberFormat="1" applyFont="1" applyFill="1" applyBorder="1" applyAlignment="1">
      <alignment horizontal="right" vertical="center" wrapText="1"/>
    </xf>
    <xf numFmtId="171" fontId="27" fillId="2" borderId="33" xfId="1" applyNumberFormat="1" applyFont="1" applyFill="1" applyBorder="1" applyAlignment="1">
      <alignment horizontal="right" vertical="center" wrapText="1"/>
    </xf>
    <xf numFmtId="0" fontId="23" fillId="2" borderId="33" xfId="0" applyFont="1" applyFill="1" applyBorder="1" applyAlignment="1">
      <alignment horizontal="right" vertical="center" wrapText="1"/>
    </xf>
    <xf numFmtId="14" fontId="25" fillId="6" borderId="1" xfId="0" applyNumberFormat="1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right" vertical="center" wrapText="1"/>
    </xf>
    <xf numFmtId="0" fontId="30" fillId="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2" borderId="0" xfId="0" applyNumberFormat="1" applyFont="1" applyFill="1" applyAlignment="1">
      <alignment vertical="center"/>
    </xf>
    <xf numFmtId="49" fontId="23" fillId="2" borderId="0" xfId="0" applyNumberFormat="1" applyFont="1" applyFill="1" applyAlignment="1">
      <alignment vertical="center" wrapText="1"/>
    </xf>
    <xf numFmtId="171" fontId="42" fillId="2" borderId="36" xfId="1" applyNumberFormat="1" applyFont="1" applyFill="1" applyBorder="1" applyAlignment="1">
      <alignment horizontal="right" vertical="center" wrapText="1"/>
    </xf>
    <xf numFmtId="49" fontId="22" fillId="2" borderId="0" xfId="0" applyNumberFormat="1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 indent="1"/>
    </xf>
    <xf numFmtId="3" fontId="22" fillId="2" borderId="13" xfId="0" applyNumberFormat="1" applyFont="1" applyFill="1" applyBorder="1" applyAlignment="1">
      <alignment horizontal="right" vertical="center" wrapText="1"/>
    </xf>
    <xf numFmtId="172" fontId="23" fillId="8" borderId="0" xfId="0" applyNumberFormat="1" applyFont="1" applyFill="1" applyAlignment="1">
      <alignment horizontal="right" vertical="center" wrapText="1"/>
    </xf>
    <xf numFmtId="171" fontId="23" fillId="2" borderId="9" xfId="0" applyNumberFormat="1" applyFont="1" applyFill="1" applyBorder="1" applyAlignment="1">
      <alignment horizontal="right" vertical="center" wrapText="1"/>
    </xf>
    <xf numFmtId="171" fontId="22" fillId="2" borderId="12" xfId="0" applyNumberFormat="1" applyFont="1" applyFill="1" applyBorder="1" applyAlignment="1">
      <alignment horizontal="right" vertical="center" wrapText="1"/>
    </xf>
    <xf numFmtId="172" fontId="22" fillId="2" borderId="36" xfId="0" applyNumberFormat="1" applyFont="1" applyFill="1" applyBorder="1" applyAlignment="1">
      <alignment horizontal="right" vertical="center" wrapText="1"/>
    </xf>
    <xf numFmtId="171" fontId="22" fillId="2" borderId="0" xfId="0" applyNumberFormat="1" applyFont="1" applyFill="1" applyAlignment="1">
      <alignment horizontal="right" vertical="center" wrapText="1"/>
    </xf>
    <xf numFmtId="43" fontId="0" fillId="0" borderId="0" xfId="0" applyNumberFormat="1"/>
    <xf numFmtId="43" fontId="18" fillId="2" borderId="4" xfId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0" fontId="35" fillId="11" borderId="27" xfId="4" applyNumberFormat="1" applyFont="1" applyFill="1" applyBorder="1" applyAlignment="1">
      <alignment horizontal="center"/>
    </xf>
    <xf numFmtId="170" fontId="18" fillId="12" borderId="27" xfId="4" applyNumberFormat="1" applyFont="1" applyFill="1" applyBorder="1" applyAlignment="1">
      <alignment horizontal="center"/>
    </xf>
    <xf numFmtId="170" fontId="18" fillId="12" borderId="29" xfId="4" applyNumberFormat="1" applyFont="1" applyFill="1" applyBorder="1" applyAlignment="1">
      <alignment horizontal="center"/>
    </xf>
    <xf numFmtId="170" fontId="35" fillId="4" borderId="27" xfId="4" applyNumberFormat="1" applyFont="1" applyFill="1" applyBorder="1" applyAlignment="1">
      <alignment horizontal="center"/>
    </xf>
    <xf numFmtId="170" fontId="18" fillId="2" borderId="27" xfId="4" applyNumberFormat="1" applyFont="1" applyFill="1" applyBorder="1" applyAlignment="1">
      <alignment horizontal="center"/>
    </xf>
    <xf numFmtId="0" fontId="22" fillId="0" borderId="0" xfId="0" applyFont="1" applyAlignment="1">
      <alignment vertical="center" wrapText="1"/>
    </xf>
    <xf numFmtId="0" fontId="31" fillId="6" borderId="0" xfId="0" applyFont="1" applyFill="1" applyAlignment="1">
      <alignment vertical="center" wrapText="1"/>
    </xf>
    <xf numFmtId="0" fontId="25" fillId="6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0" fillId="0" borderId="24" xfId="0" applyFont="1" applyBorder="1" applyAlignment="1">
      <alignment horizontal="center" vertical="center"/>
    </xf>
    <xf numFmtId="172" fontId="42" fillId="2" borderId="33" xfId="1" applyNumberFormat="1" applyFont="1" applyFill="1" applyBorder="1" applyAlignment="1">
      <alignment horizontal="right" vertical="center" wrapText="1"/>
    </xf>
    <xf numFmtId="172" fontId="42" fillId="2" borderId="35" xfId="1" applyNumberFormat="1" applyFont="1" applyFill="1" applyBorder="1" applyAlignment="1">
      <alignment horizontal="right" vertical="center" wrapText="1"/>
    </xf>
    <xf numFmtId="171" fontId="42" fillId="2" borderId="35" xfId="1" applyNumberFormat="1" applyFont="1" applyFill="1" applyBorder="1" applyAlignment="1">
      <alignment horizontal="right" vertical="center" wrapText="1"/>
    </xf>
    <xf numFmtId="172" fontId="42" fillId="2" borderId="36" xfId="1" applyNumberFormat="1" applyFont="1" applyFill="1" applyBorder="1" applyAlignment="1">
      <alignment horizontal="right" vertical="center" wrapText="1"/>
    </xf>
    <xf numFmtId="172" fontId="20" fillId="2" borderId="41" xfId="1" applyNumberFormat="1" applyFont="1" applyFill="1" applyBorder="1" applyAlignment="1">
      <alignment horizontal="right" vertical="center" wrapText="1"/>
    </xf>
    <xf numFmtId="171" fontId="23" fillId="2" borderId="13" xfId="0" applyNumberFormat="1" applyFont="1" applyFill="1" applyBorder="1" applyAlignment="1">
      <alignment horizontal="right" vertical="center" wrapText="1"/>
    </xf>
    <xf numFmtId="172" fontId="22" fillId="2" borderId="42" xfId="0" applyNumberFormat="1" applyFont="1" applyFill="1" applyBorder="1" applyAlignment="1">
      <alignment horizontal="right" vertical="center" wrapText="1"/>
    </xf>
    <xf numFmtId="172" fontId="22" fillId="2" borderId="43" xfId="0" applyNumberFormat="1" applyFont="1" applyFill="1" applyBorder="1" applyAlignment="1">
      <alignment horizontal="right" vertical="center" wrapText="1"/>
    </xf>
    <xf numFmtId="3" fontId="48" fillId="0" borderId="0" xfId="0" applyNumberFormat="1" applyFont="1"/>
    <xf numFmtId="43" fontId="0" fillId="0" borderId="0" xfId="1" applyFont="1"/>
    <xf numFmtId="43" fontId="47" fillId="15" borderId="45" xfId="1" applyFont="1" applyFill="1" applyBorder="1" applyAlignment="1">
      <alignment horizontal="right" vertical="center" wrapText="1"/>
    </xf>
    <xf numFmtId="0" fontId="6" fillId="6" borderId="0" xfId="0" applyFont="1" applyFill="1" applyAlignment="1">
      <alignment horizontal="left" vertical="center"/>
    </xf>
    <xf numFmtId="164" fontId="6" fillId="6" borderId="1" xfId="8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64" fontId="6" fillId="6" borderId="1" xfId="8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172" fontId="22" fillId="2" borderId="11" xfId="0" applyNumberFormat="1" applyFont="1" applyFill="1" applyBorder="1" applyAlignment="1">
      <alignment horizontal="right" vertical="center" wrapText="1"/>
    </xf>
    <xf numFmtId="164" fontId="30" fillId="6" borderId="1" xfId="8" applyNumberFormat="1" applyFont="1" applyFill="1" applyBorder="1" applyAlignment="1">
      <alignment horizontal="center" vertical="center" wrapText="1"/>
    </xf>
    <xf numFmtId="0" fontId="30" fillId="7" borderId="0" xfId="0" applyFont="1" applyFill="1" applyAlignment="1">
      <alignment horizontal="left" vertical="center"/>
    </xf>
    <xf numFmtId="164" fontId="30" fillId="7" borderId="2" xfId="8" applyNumberFormat="1" applyFont="1" applyFill="1" applyBorder="1" applyAlignment="1">
      <alignment horizontal="center" vertical="center"/>
    </xf>
    <xf numFmtId="10" fontId="30" fillId="7" borderId="2" xfId="2" applyNumberFormat="1" applyFont="1" applyFill="1" applyBorder="1" applyAlignment="1">
      <alignment horizontal="center" vertical="center"/>
    </xf>
    <xf numFmtId="0" fontId="18" fillId="2" borderId="4" xfId="0" quotePrefix="1" applyFont="1" applyFill="1" applyBorder="1" applyAlignment="1">
      <alignment horizontal="center" vertical="center" wrapText="1"/>
    </xf>
    <xf numFmtId="0" fontId="25" fillId="13" borderId="30" xfId="0" applyFont="1" applyFill="1" applyBorder="1" applyAlignment="1">
      <alignment horizontal="center" vertical="center" wrapText="1"/>
    </xf>
    <xf numFmtId="3" fontId="18" fillId="14" borderId="4" xfId="0" applyNumberFormat="1" applyFont="1" applyFill="1" applyBorder="1" applyAlignment="1">
      <alignment horizontal="center" vertical="center" wrapText="1"/>
    </xf>
    <xf numFmtId="172" fontId="23" fillId="2" borderId="33" xfId="0" applyNumberFormat="1" applyFont="1" applyFill="1" applyBorder="1" applyAlignment="1">
      <alignment horizontal="right" vertical="center" wrapText="1"/>
    </xf>
    <xf numFmtId="172" fontId="22" fillId="2" borderId="33" xfId="0" applyNumberFormat="1" applyFont="1" applyFill="1" applyBorder="1" applyAlignment="1">
      <alignment horizontal="right" vertical="center" wrapText="1"/>
    </xf>
    <xf numFmtId="17" fontId="25" fillId="13" borderId="3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left" vertical="center" indent="1"/>
    </xf>
    <xf numFmtId="164" fontId="8" fillId="2" borderId="2" xfId="8" applyNumberFormat="1" applyFont="1" applyFill="1" applyBorder="1" applyAlignment="1">
      <alignment horizontal="center" vertical="center"/>
    </xf>
    <xf numFmtId="10" fontId="8" fillId="2" borderId="2" xfId="2" applyNumberFormat="1" applyFont="1" applyFill="1" applyBorder="1" applyAlignment="1">
      <alignment horizontal="center" vertical="center"/>
    </xf>
    <xf numFmtId="174" fontId="8" fillId="2" borderId="2" xfId="8" applyNumberFormat="1" applyFont="1" applyFill="1" applyBorder="1" applyAlignment="1">
      <alignment horizontal="center" vertical="center"/>
    </xf>
    <xf numFmtId="172" fontId="22" fillId="2" borderId="36" xfId="0" applyNumberFormat="1" applyFont="1" applyFill="1" applyBorder="1" applyAlignment="1">
      <alignment horizontal="right" vertical="center" wrapText="1"/>
    </xf>
    <xf numFmtId="171" fontId="22" fillId="2" borderId="11" xfId="0" applyNumberFormat="1" applyFont="1" applyFill="1" applyBorder="1" applyAlignment="1">
      <alignment horizontal="right" vertical="center" wrapText="1"/>
    </xf>
    <xf numFmtId="0" fontId="6" fillId="7" borderId="0" xfId="0" applyFont="1" applyFill="1" applyBorder="1" applyAlignment="1">
      <alignment horizontal="center" vertical="center"/>
    </xf>
    <xf numFmtId="0" fontId="0" fillId="0" borderId="0" xfId="0"/>
    <xf numFmtId="0" fontId="4" fillId="4" borderId="0" xfId="0" applyFont="1" applyFill="1"/>
    <xf numFmtId="0" fontId="15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3" fontId="0" fillId="0" borderId="0" xfId="0" applyNumberFormat="1"/>
    <xf numFmtId="0" fontId="23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 wrapText="1"/>
    </xf>
    <xf numFmtId="172" fontId="23" fillId="2" borderId="2" xfId="0" applyNumberFormat="1" applyFont="1" applyFill="1" applyBorder="1" applyAlignment="1">
      <alignment horizontal="right" vertical="center" wrapText="1"/>
    </xf>
    <xf numFmtId="172" fontId="22" fillId="2" borderId="2" xfId="0" applyNumberFormat="1" applyFont="1" applyFill="1" applyBorder="1" applyAlignment="1">
      <alignment horizontal="right" vertical="center" wrapText="1"/>
    </xf>
    <xf numFmtId="0" fontId="50" fillId="7" borderId="0" xfId="0" applyFont="1" applyFill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right" vertical="center" wrapText="1"/>
    </xf>
    <xf numFmtId="0" fontId="50" fillId="7" borderId="0" xfId="0" applyFont="1" applyFill="1" applyAlignment="1">
      <alignment horizontal="left" vertical="center" wrapText="1"/>
    </xf>
    <xf numFmtId="0" fontId="25" fillId="6" borderId="5" xfId="0" applyFont="1" applyFill="1" applyBorder="1" applyAlignment="1">
      <alignment horizontal="center" vertical="center" wrapText="1"/>
    </xf>
    <xf numFmtId="17" fontId="25" fillId="6" borderId="5" xfId="0" applyNumberFormat="1" applyFont="1" applyFill="1" applyBorder="1" applyAlignment="1">
      <alignment horizontal="center" vertical="center" wrapText="1"/>
    </xf>
    <xf numFmtId="173" fontId="50" fillId="7" borderId="2" xfId="8" applyNumberFormat="1" applyFont="1" applyFill="1" applyBorder="1" applyAlignment="1">
      <alignment horizontal="center" vertical="center" wrapText="1"/>
    </xf>
    <xf numFmtId="173" fontId="50" fillId="7" borderId="5" xfId="8" applyNumberFormat="1" applyFont="1" applyFill="1" applyBorder="1" applyAlignment="1">
      <alignment horizontal="center" vertical="center" wrapText="1"/>
    </xf>
    <xf numFmtId="173" fontId="23" fillId="2" borderId="2" xfId="8" applyNumberFormat="1" applyFont="1" applyFill="1" applyBorder="1" applyAlignment="1">
      <alignment horizontal="center" vertical="center" wrapText="1"/>
    </xf>
    <xf numFmtId="173" fontId="50" fillId="7" borderId="47" xfId="8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172" fontId="23" fillId="2" borderId="9" xfId="0" applyNumberFormat="1" applyFont="1" applyFill="1" applyBorder="1" applyAlignment="1">
      <alignment horizontal="right" vertical="center" wrapText="1"/>
    </xf>
    <xf numFmtId="3" fontId="24" fillId="2" borderId="2" xfId="0" applyNumberFormat="1" applyFont="1" applyFill="1" applyBorder="1" applyAlignment="1">
      <alignment horizontal="right" vertical="center" wrapText="1"/>
    </xf>
    <xf numFmtId="3" fontId="24" fillId="2" borderId="9" xfId="0" applyNumberFormat="1" applyFont="1" applyFill="1" applyBorder="1" applyAlignment="1">
      <alignment horizontal="right" vertical="center" wrapText="1"/>
    </xf>
    <xf numFmtId="172" fontId="23" fillId="2" borderId="0" xfId="0" applyNumberFormat="1" applyFont="1" applyFill="1" applyAlignment="1">
      <alignment horizontal="right" vertical="center" wrapText="1"/>
    </xf>
    <xf numFmtId="172" fontId="22" fillId="2" borderId="0" xfId="0" applyNumberFormat="1" applyFont="1" applyFill="1" applyAlignment="1">
      <alignment horizontal="right" vertical="center" wrapText="1"/>
    </xf>
    <xf numFmtId="172" fontId="22" fillId="2" borderId="11" xfId="0" applyNumberFormat="1" applyFont="1" applyFill="1" applyBorder="1" applyAlignment="1">
      <alignment horizontal="right" vertical="center" wrapText="1"/>
    </xf>
    <xf numFmtId="172" fontId="22" fillId="2" borderId="12" xfId="0" applyNumberFormat="1" applyFont="1" applyFill="1" applyBorder="1" applyAlignment="1">
      <alignment horizontal="right" vertical="center" wrapText="1"/>
    </xf>
    <xf numFmtId="172" fontId="22" fillId="2" borderId="13" xfId="0" applyNumberFormat="1" applyFont="1" applyFill="1" applyBorder="1" applyAlignment="1">
      <alignment horizontal="right" vertical="center" wrapText="1"/>
    </xf>
    <xf numFmtId="1" fontId="18" fillId="2" borderId="13" xfId="0" applyNumberFormat="1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72" fontId="18" fillId="2" borderId="13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73" fontId="8" fillId="2" borderId="3" xfId="0" applyNumberFormat="1" applyFont="1" applyFill="1" applyBorder="1" applyAlignment="1">
      <alignment horizontal="center" vertical="center" wrapText="1"/>
    </xf>
    <xf numFmtId="0" fontId="18" fillId="2" borderId="4" xfId="0" quotePrefix="1" applyFont="1" applyFill="1" applyBorder="1" applyAlignment="1">
      <alignment horizontal="center" vertical="center" wrapText="1"/>
    </xf>
    <xf numFmtId="172" fontId="23" fillId="2" borderId="13" xfId="0" applyNumberFormat="1" applyFont="1" applyFill="1" applyBorder="1" applyAlignment="1">
      <alignment horizontal="right" vertical="center" wrapText="1"/>
    </xf>
    <xf numFmtId="172" fontId="18" fillId="2" borderId="18" xfId="0" applyNumberFormat="1" applyFont="1" applyFill="1" applyBorder="1" applyAlignment="1">
      <alignment horizontal="center" vertical="center" wrapText="1"/>
    </xf>
    <xf numFmtId="3" fontId="29" fillId="2" borderId="2" xfId="0" applyNumberFormat="1" applyFont="1" applyFill="1" applyBorder="1" applyAlignment="1">
      <alignment horizontal="right" vertical="center" wrapText="1"/>
    </xf>
    <xf numFmtId="3" fontId="29" fillId="2" borderId="12" xfId="0" applyNumberFormat="1" applyFont="1" applyFill="1" applyBorder="1" applyAlignment="1">
      <alignment horizontal="right" vertical="center" wrapText="1"/>
    </xf>
    <xf numFmtId="172" fontId="23" fillId="2" borderId="10" xfId="0" applyNumberFormat="1" applyFont="1" applyFill="1" applyBorder="1" applyAlignment="1">
      <alignment horizontal="right" vertical="center" wrapText="1"/>
    </xf>
    <xf numFmtId="172" fontId="22" fillId="2" borderId="7" xfId="0" applyNumberFormat="1" applyFont="1" applyFill="1" applyBorder="1" applyAlignment="1">
      <alignment horizontal="right" vertical="center" wrapText="1"/>
    </xf>
    <xf numFmtId="172" fontId="22" fillId="2" borderId="6" xfId="0" applyNumberFormat="1" applyFont="1" applyFill="1" applyBorder="1" applyAlignment="1">
      <alignment horizontal="right" vertical="center" wrapText="1"/>
    </xf>
    <xf numFmtId="0" fontId="17" fillId="2" borderId="0" xfId="0" applyFont="1" applyFill="1" applyAlignment="1">
      <alignment horizontal="center" vertical="center" wrapText="1"/>
    </xf>
    <xf numFmtId="172" fontId="23" fillId="2" borderId="31" xfId="0" applyNumberFormat="1" applyFont="1" applyFill="1" applyBorder="1" applyAlignment="1">
      <alignment horizontal="right" vertical="center" wrapText="1"/>
    </xf>
    <xf numFmtId="0" fontId="17" fillId="2" borderId="31" xfId="0" applyFont="1" applyFill="1" applyBorder="1" applyAlignment="1">
      <alignment horizontal="center" vertical="center" wrapText="1"/>
    </xf>
    <xf numFmtId="172" fontId="23" fillId="2" borderId="33" xfId="0" applyNumberFormat="1" applyFont="1" applyFill="1" applyBorder="1" applyAlignment="1">
      <alignment horizontal="right" vertical="center" wrapText="1"/>
    </xf>
    <xf numFmtId="0" fontId="23" fillId="2" borderId="33" xfId="0" applyFont="1" applyFill="1" applyBorder="1" applyAlignment="1">
      <alignment horizontal="right" vertical="center" wrapText="1"/>
    </xf>
    <xf numFmtId="172" fontId="23" fillId="2" borderId="22" xfId="0" applyNumberFormat="1" applyFont="1" applyFill="1" applyBorder="1" applyAlignment="1">
      <alignment horizontal="right" vertical="center" wrapText="1"/>
    </xf>
    <xf numFmtId="172" fontId="22" fillId="2" borderId="10" xfId="0" applyNumberFormat="1" applyFont="1" applyFill="1" applyBorder="1" applyAlignment="1">
      <alignment horizontal="right" vertical="center" wrapText="1"/>
    </xf>
    <xf numFmtId="172" fontId="22" fillId="2" borderId="23" xfId="0" applyNumberFormat="1" applyFont="1" applyFill="1" applyBorder="1" applyAlignment="1">
      <alignment horizontal="right" vertical="center" wrapText="1"/>
    </xf>
    <xf numFmtId="172" fontId="22" fillId="2" borderId="35" xfId="0" applyNumberFormat="1" applyFont="1" applyFill="1" applyBorder="1" applyAlignment="1">
      <alignment horizontal="right" vertical="center" wrapText="1"/>
    </xf>
    <xf numFmtId="1" fontId="20" fillId="2" borderId="13" xfId="0" applyNumberFormat="1" applyFont="1" applyFill="1" applyBorder="1" applyAlignment="1">
      <alignment horizontal="center" vertical="center" wrapText="1"/>
    </xf>
    <xf numFmtId="172" fontId="20" fillId="2" borderId="13" xfId="0" applyNumberFormat="1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172" fontId="22" fillId="2" borderId="41" xfId="0" applyNumberFormat="1" applyFont="1" applyFill="1" applyBorder="1" applyAlignment="1">
      <alignment horizontal="right" vertical="center" wrapText="1"/>
    </xf>
    <xf numFmtId="172" fontId="23" fillId="2" borderId="37" xfId="0" applyNumberFormat="1" applyFont="1" applyFill="1" applyBorder="1" applyAlignment="1">
      <alignment horizontal="right" vertical="center" wrapText="1"/>
    </xf>
    <xf numFmtId="172" fontId="22" fillId="2" borderId="44" xfId="0" applyNumberFormat="1" applyFont="1" applyFill="1" applyBorder="1" applyAlignment="1">
      <alignment horizontal="right" vertical="center" wrapText="1"/>
    </xf>
    <xf numFmtId="172" fontId="22" fillId="2" borderId="37" xfId="0" applyNumberFormat="1" applyFont="1" applyFill="1" applyBorder="1" applyAlignment="1">
      <alignment horizontal="right" vertical="center" wrapText="1"/>
    </xf>
    <xf numFmtId="172" fontId="22" fillId="2" borderId="38" xfId="0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 indent="2"/>
    </xf>
    <xf numFmtId="176" fontId="51" fillId="12" borderId="27" xfId="4" applyNumberFormat="1" applyFont="1" applyFill="1" applyBorder="1" applyAlignment="1">
      <alignment horizontal="center"/>
    </xf>
    <xf numFmtId="172" fontId="27" fillId="2" borderId="34" xfId="1" applyNumberFormat="1" applyFont="1" applyFill="1" applyBorder="1" applyAlignment="1">
      <alignment horizontal="right" vertical="center" wrapText="1"/>
    </xf>
    <xf numFmtId="171" fontId="27" fillId="2" borderId="34" xfId="1" applyNumberFormat="1" applyFont="1" applyFill="1" applyBorder="1" applyAlignment="1">
      <alignment horizontal="right" vertical="center" wrapText="1"/>
    </xf>
    <xf numFmtId="172" fontId="42" fillId="2" borderId="48" xfId="1" applyNumberFormat="1" applyFont="1" applyFill="1" applyBorder="1" applyAlignment="1">
      <alignment horizontal="right" vertical="center" wrapText="1"/>
    </xf>
    <xf numFmtId="172" fontId="42" fillId="2" borderId="46" xfId="1" applyNumberFormat="1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3" fillId="4" borderId="0" xfId="0" applyFont="1" applyFill="1" applyAlignment="1">
      <alignment horizontal="left" vertical="center" wrapText="1" shrinkToFit="1"/>
    </xf>
    <xf numFmtId="0" fontId="6" fillId="6" borderId="0" xfId="0" applyFont="1" applyFill="1" applyAlignment="1">
      <alignment horizontal="center" vertical="center" wrapText="1"/>
    </xf>
    <xf numFmtId="0" fontId="45" fillId="15" borderId="39" xfId="0" applyFont="1" applyFill="1" applyBorder="1" applyAlignment="1">
      <alignment horizontal="center" vertical="center" wrapText="1"/>
    </xf>
    <xf numFmtId="0" fontId="45" fillId="16" borderId="39" xfId="0" applyFont="1" applyFill="1" applyBorder="1" applyAlignment="1">
      <alignment horizontal="center" vertical="center" wrapText="1"/>
    </xf>
    <xf numFmtId="0" fontId="25" fillId="7" borderId="3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25" fillId="7" borderId="4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5" fillId="6" borderId="16" xfId="0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14" fontId="25" fillId="6" borderId="16" xfId="0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</cellXfs>
  <cellStyles count="10">
    <cellStyle name="Estilo 1" xfId="6" xr:uid="{00000000-0005-0000-0000-000000000000}"/>
    <cellStyle name="Normal" xfId="0" builtinId="0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  <cellStyle name="Vírgula 2 2" xfId="9" xr:uid="{4F307E7F-23AE-4E75-9181-890B88483B1C}"/>
    <cellStyle name="Vírgula 3" xfId="8" xr:uid="{3B39E1D9-687A-4B0E-8E44-74839DCFE1C9}"/>
  </cellStyles>
  <dxfs count="6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46D232"/>
      <color rgb="FF008228"/>
      <color rgb="FFD7F8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Custos com EE e G&#225;s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2-2023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3T22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Custos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 EE e Gás                    .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1309687</xdr:colOff>
      <xdr:row>5</xdr:row>
      <xdr:rowOff>141733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36968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92275" y="241300"/>
          <a:ext cx="802640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5</xdr:col>
      <xdr:colOff>359321</xdr:colOff>
      <xdr:row>4</xdr:row>
      <xdr:rowOff>35143</xdr:rowOff>
    </xdr:from>
    <xdr:to>
      <xdr:col>5</xdr:col>
      <xdr:colOff>1195735</xdr:colOff>
      <xdr:row>5</xdr:row>
      <xdr:rowOff>71223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pSpPr/>
      </xdr:nvGrpSpPr>
      <xdr:grpSpPr>
        <a:xfrm>
          <a:off x="9086602" y="797143"/>
          <a:ext cx="836414" cy="22658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1333499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29812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801813" y="269872"/>
          <a:ext cx="6684962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5</xdr:col>
      <xdr:colOff>399005</xdr:colOff>
      <xdr:row>4</xdr:row>
      <xdr:rowOff>58956</xdr:rowOff>
    </xdr:from>
    <xdr:to>
      <xdr:col>5</xdr:col>
      <xdr:colOff>1235419</xdr:colOff>
      <xdr:row>5</xdr:row>
      <xdr:rowOff>102973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pSpPr/>
      </xdr:nvGrpSpPr>
      <xdr:grpSpPr>
        <a:xfrm>
          <a:off x="8995318" y="820956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11906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41969" cy="1118046"/>
        </a:xfrm>
        <a:prstGeom prst="rect">
          <a:avLst/>
        </a:prstGeom>
      </xdr:spPr>
    </xdr:pic>
    <xdr:clientData/>
  </xdr:twoCellAnchor>
  <xdr:twoCellAnchor>
    <xdr:from>
      <xdr:col>1</xdr:col>
      <xdr:colOff>1728781</xdr:colOff>
      <xdr:row>0</xdr:row>
      <xdr:rowOff>134938</xdr:rowOff>
    </xdr:from>
    <xdr:to>
      <xdr:col>6</xdr:col>
      <xdr:colOff>686587</xdr:colOff>
      <xdr:row>4</xdr:row>
      <xdr:rowOff>34926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2657469" y="134938"/>
          <a:ext cx="7411243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7</xdr:col>
      <xdr:colOff>345274</xdr:colOff>
      <xdr:row>4</xdr:row>
      <xdr:rowOff>47625</xdr:rowOff>
    </xdr:from>
    <xdr:to>
      <xdr:col>7</xdr:col>
      <xdr:colOff>1181688</xdr:colOff>
      <xdr:row>5</xdr:row>
      <xdr:rowOff>91642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pSpPr/>
      </xdr:nvGrpSpPr>
      <xdr:grpSpPr>
        <a:xfrm>
          <a:off x="11001368" y="809625"/>
          <a:ext cx="83641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1297781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56031" cy="1110109"/>
        </a:xfrm>
        <a:prstGeom prst="rect">
          <a:avLst/>
        </a:prstGeom>
      </xdr:spPr>
    </xdr:pic>
    <xdr:clientData/>
  </xdr:twoCellAnchor>
  <xdr:twoCellAnchor>
    <xdr:from>
      <xdr:col>1</xdr:col>
      <xdr:colOff>1012819</xdr:colOff>
      <xdr:row>1</xdr:row>
      <xdr:rowOff>44450</xdr:rowOff>
    </xdr:from>
    <xdr:to>
      <xdr:col>4</xdr:col>
      <xdr:colOff>1190620</xdr:colOff>
      <xdr:row>4</xdr:row>
      <xdr:rowOff>122238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941507" y="234950"/>
          <a:ext cx="6833394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5</xdr:col>
      <xdr:colOff>382324</xdr:colOff>
      <xdr:row>4</xdr:row>
      <xdr:rowOff>54191</xdr:rowOff>
    </xdr:from>
    <xdr:to>
      <xdr:col>5</xdr:col>
      <xdr:colOff>1218738</xdr:colOff>
      <xdr:row>5</xdr:row>
      <xdr:rowOff>96621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pSpPr/>
      </xdr:nvGrpSpPr>
      <xdr:grpSpPr>
        <a:xfrm>
          <a:off x="9240574" y="81619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23812</xdr:colOff>
      <xdr:row>5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8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7</xdr:col>
      <xdr:colOff>892973</xdr:colOff>
      <xdr:row>4</xdr:row>
      <xdr:rowOff>23813</xdr:rowOff>
    </xdr:from>
    <xdr:to>
      <xdr:col>8</xdr:col>
      <xdr:colOff>824512</xdr:colOff>
      <xdr:row>5</xdr:row>
      <xdr:rowOff>66243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pSpPr/>
      </xdr:nvGrpSpPr>
      <xdr:grpSpPr>
        <a:xfrm>
          <a:off x="8358192" y="785813"/>
          <a:ext cx="836414" cy="232930"/>
          <a:chOff x="7817675" y="768144"/>
          <a:chExt cx="918516" cy="249238"/>
        </a:xfrm>
      </xdr:grpSpPr>
      <xdr:sp macro="" textlink="">
        <xdr:nvSpPr>
          <xdr:cNvPr id="11" name="Retângulo Arredondado 5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25312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11</xdr:col>
      <xdr:colOff>0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928689" y="0"/>
          <a:ext cx="11453811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744410</xdr:colOff>
      <xdr:row>4</xdr:row>
      <xdr:rowOff>17101</xdr:rowOff>
    </xdr:from>
    <xdr:to>
      <xdr:col>8</xdr:col>
      <xdr:colOff>747387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1102848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273844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105347"/>
        </a:xfrm>
        <a:prstGeom prst="rect">
          <a:avLst/>
        </a:prstGeom>
      </xdr:spPr>
    </xdr:pic>
    <xdr:clientData/>
  </xdr:twoCellAnchor>
  <xdr:twoCellAnchor>
    <xdr:from>
      <xdr:col>0</xdr:col>
      <xdr:colOff>523875</xdr:colOff>
      <xdr:row>1</xdr:row>
      <xdr:rowOff>42863</xdr:rowOff>
    </xdr:from>
    <xdr:to>
      <xdr:col>3</xdr:col>
      <xdr:colOff>0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3875" y="233363"/>
          <a:ext cx="6703218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3</xdr:col>
      <xdr:colOff>567543</xdr:colOff>
      <xdr:row>4</xdr:row>
      <xdr:rowOff>27785</xdr:rowOff>
    </xdr:from>
    <xdr:to>
      <xdr:col>5</xdr:col>
      <xdr:colOff>189519</xdr:colOff>
      <xdr:row>5</xdr:row>
      <xdr:rowOff>70215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6294449" y="789785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785813</xdr:colOff>
      <xdr:row>22</xdr:row>
      <xdr:rowOff>83344</xdr:rowOff>
    </xdr:from>
    <xdr:to>
      <xdr:col>2</xdr:col>
      <xdr:colOff>1112053</xdr:colOff>
      <xdr:row>37</xdr:row>
      <xdr:rowOff>23812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1D01561-3476-B0DE-7024-FF62C3532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1" y="4738688"/>
          <a:ext cx="3636177" cy="27979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00937" cy="1091060"/>
        </a:xfrm>
        <a:prstGeom prst="rect">
          <a:avLst/>
        </a:prstGeom>
      </xdr:spPr>
    </xdr:pic>
    <xdr:clientData/>
  </xdr:twoCellAnchor>
  <xdr:twoCellAnchor>
    <xdr:from>
      <xdr:col>0</xdr:col>
      <xdr:colOff>735013</xdr:colOff>
      <xdr:row>0</xdr:row>
      <xdr:rowOff>60326</xdr:rowOff>
    </xdr:from>
    <xdr:to>
      <xdr:col>3</xdr:col>
      <xdr:colOff>1023937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735013" y="60326"/>
          <a:ext cx="6563518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367521</xdr:colOff>
      <xdr:row>4</xdr:row>
      <xdr:rowOff>31751</xdr:rowOff>
    </xdr:from>
    <xdr:to>
      <xdr:col>3</xdr:col>
      <xdr:colOff>1130910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642115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1285875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5719" cy="1081535"/>
        </a:xfrm>
        <a:prstGeom prst="rect">
          <a:avLst/>
        </a:prstGeom>
      </xdr:spPr>
    </xdr:pic>
    <xdr:clientData/>
  </xdr:twoCellAnchor>
  <xdr:twoCellAnchor>
    <xdr:from>
      <xdr:col>0</xdr:col>
      <xdr:colOff>572301</xdr:colOff>
      <xdr:row>0</xdr:row>
      <xdr:rowOff>60326</xdr:rowOff>
    </xdr:from>
    <xdr:to>
      <xdr:col>4</xdr:col>
      <xdr:colOff>59537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72301" y="60326"/>
          <a:ext cx="7119142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367510</xdr:colOff>
      <xdr:row>3</xdr:row>
      <xdr:rowOff>211136</xdr:rowOff>
    </xdr:from>
    <xdr:to>
      <xdr:col>3</xdr:col>
      <xdr:colOff>1186461</xdr:colOff>
      <xdr:row>5</xdr:row>
      <xdr:rowOff>7504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737354" y="782636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1285874</xdr:colOff>
      <xdr:row>5</xdr:row>
      <xdr:rowOff>173483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67874" cy="1125983"/>
        </a:xfrm>
        <a:prstGeom prst="rect">
          <a:avLst/>
        </a:prstGeom>
      </xdr:spPr>
    </xdr:pic>
    <xdr:clientData/>
  </xdr:twoCellAnchor>
  <xdr:twoCellAnchor>
    <xdr:from>
      <xdr:col>1</xdr:col>
      <xdr:colOff>827086</xdr:colOff>
      <xdr:row>0</xdr:row>
      <xdr:rowOff>160337</xdr:rowOff>
    </xdr:from>
    <xdr:to>
      <xdr:col>5</xdr:col>
      <xdr:colOff>1250155</xdr:colOff>
      <xdr:row>5</xdr:row>
      <xdr:rowOff>119062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522411" y="160337"/>
          <a:ext cx="7881144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24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>
    <xdr:from>
      <xdr:col>5</xdr:col>
      <xdr:colOff>380200</xdr:colOff>
      <xdr:row>4</xdr:row>
      <xdr:rowOff>57149</xdr:rowOff>
    </xdr:from>
    <xdr:to>
      <xdr:col>5</xdr:col>
      <xdr:colOff>1187245</xdr:colOff>
      <xdr:row>5</xdr:row>
      <xdr:rowOff>99579</xdr:rowOff>
    </xdr:to>
    <xdr:grpSp>
      <xdr:nvGrpSpPr>
        <xdr:cNvPr id="4" name="Agrupar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8762200" y="819149"/>
          <a:ext cx="807045" cy="232930"/>
          <a:chOff x="7817675" y="768144"/>
          <a:chExt cx="918516" cy="249238"/>
        </a:xfrm>
      </xdr:grpSpPr>
      <xdr:sp macro="" textlink="">
        <xdr:nvSpPr>
          <xdr:cNvPr id="5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11906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7781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2022 - 2023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59530</xdr:colOff>
      <xdr:row>4</xdr:row>
      <xdr:rowOff>71438</xdr:rowOff>
    </xdr:from>
    <xdr:to>
      <xdr:col>5</xdr:col>
      <xdr:colOff>920976</xdr:colOff>
      <xdr:row>5</xdr:row>
      <xdr:rowOff>138148</xdr:rowOff>
    </xdr:to>
    <xdr:grpSp>
      <xdr:nvGrpSpPr>
        <xdr:cNvPr id="12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7953374" y="785813"/>
          <a:ext cx="861446" cy="245304"/>
          <a:chOff x="7817675" y="768144"/>
          <a:chExt cx="918516" cy="249238"/>
        </a:xfrm>
      </xdr:grpSpPr>
      <xdr:sp macro="" textlink="">
        <xdr:nvSpPr>
          <xdr:cNvPr id="13" name="Retângulo Arredondado 17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4" name="Seta para a Direita 18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36906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>
    <xdr:from>
      <xdr:col>3</xdr:col>
      <xdr:colOff>464346</xdr:colOff>
      <xdr:row>4</xdr:row>
      <xdr:rowOff>83344</xdr:rowOff>
    </xdr:from>
    <xdr:to>
      <xdr:col>3</xdr:col>
      <xdr:colOff>1269010</xdr:colOff>
      <xdr:row>5</xdr:row>
      <xdr:rowOff>125774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8691565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11205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1705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3º TRIMESTRE 2022</a:t>
          </a:r>
        </a:p>
      </xdr:txBody>
    </xdr:sp>
    <xdr:clientData/>
  </xdr:twoCellAnchor>
  <xdr:twoCellAnchor>
    <xdr:from>
      <xdr:col>3</xdr:col>
      <xdr:colOff>666099</xdr:colOff>
      <xdr:row>4</xdr:row>
      <xdr:rowOff>43887</xdr:rowOff>
    </xdr:from>
    <xdr:to>
      <xdr:col>4</xdr:col>
      <xdr:colOff>661140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896570" y="805887"/>
          <a:ext cx="80186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11906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5906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1654967</xdr:colOff>
      <xdr:row>3</xdr:row>
      <xdr:rowOff>171415</xdr:rowOff>
    </xdr:from>
    <xdr:to>
      <xdr:col>6</xdr:col>
      <xdr:colOff>813820</xdr:colOff>
      <xdr:row>4</xdr:row>
      <xdr:rowOff>214313</xdr:rowOff>
    </xdr:to>
    <xdr:grpSp>
      <xdr:nvGrpSpPr>
        <xdr:cNvPr id="17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8203405" y="778634"/>
          <a:ext cx="861446" cy="245304"/>
          <a:chOff x="7817675" y="768144"/>
          <a:chExt cx="918516" cy="249238"/>
        </a:xfrm>
      </xdr:grpSpPr>
      <xdr:sp macro="" textlink="">
        <xdr:nvSpPr>
          <xdr:cNvPr id="18" name="Retângulo Arredondad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1157287</xdr:colOff>
      <xdr:row>7</xdr:row>
      <xdr:rowOff>48817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1134667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6</xdr:col>
      <xdr:colOff>194469</xdr:colOff>
      <xdr:row>5</xdr:row>
      <xdr:rowOff>-1</xdr:rowOff>
    </xdr:from>
    <xdr:to>
      <xdr:col>6</xdr:col>
      <xdr:colOff>1119187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8028782" y="833437"/>
          <a:ext cx="924718" cy="255588"/>
          <a:chOff x="7817675" y="768144"/>
          <a:chExt cx="918516" cy="249238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23813</xdr:colOff>
      <xdr:row>5</xdr:row>
      <xdr:rowOff>181420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4469" cy="1133920"/>
        </a:xfrm>
        <a:prstGeom prst="rect">
          <a:avLst/>
        </a:prstGeom>
      </xdr:spPr>
    </xdr:pic>
    <xdr:clientData/>
  </xdr:twoCellAnchor>
  <xdr:twoCellAnchor>
    <xdr:from>
      <xdr:col>1</xdr:col>
      <xdr:colOff>804075</xdr:colOff>
      <xdr:row>1</xdr:row>
      <xdr:rowOff>15874</xdr:rowOff>
    </xdr:from>
    <xdr:to>
      <xdr:col>9</xdr:col>
      <xdr:colOff>323858</xdr:colOff>
      <xdr:row>5</xdr:row>
      <xdr:rowOff>92914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732763" y="206374"/>
          <a:ext cx="7020720" cy="839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291852</xdr:colOff>
      <xdr:row>4</xdr:row>
      <xdr:rowOff>66895</xdr:rowOff>
    </xdr:from>
    <xdr:to>
      <xdr:col>9</xdr:col>
      <xdr:colOff>540893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8161883" y="828895"/>
          <a:ext cx="808635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1273969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06000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632031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547686</xdr:colOff>
      <xdr:row>0</xdr:row>
      <xdr:rowOff>154781</xdr:rowOff>
    </xdr:from>
    <xdr:to>
      <xdr:col>5</xdr:col>
      <xdr:colOff>547686</xdr:colOff>
      <xdr:row>3</xdr:row>
      <xdr:rowOff>130969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476374" y="154781"/>
          <a:ext cx="7703343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CUSTOS COM ENERGIA ELÉTRICA E GÁS</a:t>
          </a:r>
        </a:p>
      </xdr:txBody>
    </xdr:sp>
    <xdr:clientData/>
  </xdr:twoCellAnchor>
  <xdr:twoCellAnchor>
    <xdr:from>
      <xdr:col>5</xdr:col>
      <xdr:colOff>339467</xdr:colOff>
      <xdr:row>3</xdr:row>
      <xdr:rowOff>146483</xdr:rowOff>
    </xdr:from>
    <xdr:to>
      <xdr:col>5</xdr:col>
      <xdr:colOff>1175881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8971498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23813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79594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5</xdr:col>
      <xdr:colOff>1047750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215662</xdr:colOff>
      <xdr:row>3</xdr:row>
      <xdr:rowOff>238124</xdr:rowOff>
    </xdr:from>
    <xdr:to>
      <xdr:col>6</xdr:col>
      <xdr:colOff>1025882</xdr:colOff>
      <xdr:row>5</xdr:row>
      <xdr:rowOff>14287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252256" y="809624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845344</xdr:colOff>
      <xdr:row>12</xdr:row>
      <xdr:rowOff>166685</xdr:rowOff>
    </xdr:from>
    <xdr:to>
      <xdr:col>6</xdr:col>
      <xdr:colOff>666369</xdr:colOff>
      <xdr:row>35</xdr:row>
      <xdr:rowOff>130965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1E2B3B93-2693-2C35-1E14-E7FDB588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74032" y="2536029"/>
          <a:ext cx="5928931" cy="4345780"/>
        </a:xfrm>
        <a:prstGeom prst="rect">
          <a:avLst/>
        </a:prstGeom>
      </xdr:spPr>
    </xdr:pic>
    <xdr:clientData/>
  </xdr:twoCellAnchor>
  <xdr:twoCellAnchor>
    <xdr:from>
      <xdr:col>3</xdr:col>
      <xdr:colOff>166688</xdr:colOff>
      <xdr:row>15</xdr:row>
      <xdr:rowOff>107153</xdr:rowOff>
    </xdr:from>
    <xdr:to>
      <xdr:col>5</xdr:col>
      <xdr:colOff>257130</xdr:colOff>
      <xdr:row>16</xdr:row>
      <xdr:rowOff>170569</xdr:rowOff>
    </xdr:to>
    <xdr:sp macro="" textlink="">
      <xdr:nvSpPr>
        <xdr:cNvPr id="12" name="CaixaDeTexto 19">
          <a:extLst>
            <a:ext uri="{FF2B5EF4-FFF2-40B4-BE49-F238E27FC236}">
              <a16:creationId xmlns:a16="http://schemas.microsoft.com/office/drawing/2014/main" id="{20DB6F65-4E0D-875A-B1B2-19765543B898}"/>
            </a:ext>
          </a:extLst>
        </xdr:cNvPr>
        <xdr:cNvSpPr txBox="1"/>
      </xdr:nvSpPr>
      <xdr:spPr>
        <a:xfrm>
          <a:off x="3845719" y="3047997"/>
          <a:ext cx="2328817" cy="253916"/>
        </a:xfrm>
        <a:prstGeom prst="rect">
          <a:avLst/>
        </a:prstGeom>
        <a:noFill/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1050">
              <a:solidFill>
                <a:schemeClr val="bg1">
                  <a:lumMod val="50000"/>
                </a:schemeClr>
              </a:solidFill>
              <a:latin typeface="Century Gothic" panose="020B0502020202020204" pitchFamily="34" charset="0"/>
              <a:ea typeface="+mj-ea"/>
              <a:cs typeface="+mj-cs"/>
            </a:rPr>
            <a:t>Janela móvel de 12 meses</a:t>
          </a:r>
          <a:endParaRPr lang="pt-BR" sz="105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619919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0</xdr:col>
      <xdr:colOff>1507333</xdr:colOff>
      <xdr:row>1</xdr:row>
      <xdr:rowOff>44450</xdr:rowOff>
    </xdr:from>
    <xdr:to>
      <xdr:col>10</xdr:col>
      <xdr:colOff>428627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507333" y="246856"/>
          <a:ext cx="6934200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9</xdr:col>
      <xdr:colOff>357733</xdr:colOff>
      <xdr:row>4</xdr:row>
      <xdr:rowOff>12123</xdr:rowOff>
    </xdr:from>
    <xdr:to>
      <xdr:col>10</xdr:col>
      <xdr:colOff>552797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7763421" y="821748"/>
          <a:ext cx="802282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47625</xdr:colOff>
      <xdr:row>7</xdr:row>
      <xdr:rowOff>35717</xdr:rowOff>
    </xdr:from>
    <xdr:to>
      <xdr:col>7</xdr:col>
      <xdr:colOff>672742</xdr:colOff>
      <xdr:row>18</xdr:row>
      <xdr:rowOff>23812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CE384B7-4DA4-C58B-0915-4FFFE6E8B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2656" y="1369217"/>
          <a:ext cx="4804211" cy="2083595"/>
        </a:xfrm>
        <a:prstGeom prst="rect">
          <a:avLst/>
        </a:prstGeom>
      </xdr:spPr>
    </xdr:pic>
    <xdr:clientData/>
  </xdr:twoCellAnchor>
  <xdr:twoCellAnchor editAs="oneCell">
    <xdr:from>
      <xdr:col>2</xdr:col>
      <xdr:colOff>59531</xdr:colOff>
      <xdr:row>18</xdr:row>
      <xdr:rowOff>47625</xdr:rowOff>
    </xdr:from>
    <xdr:to>
      <xdr:col>7</xdr:col>
      <xdr:colOff>675379</xdr:colOff>
      <xdr:row>29</xdr:row>
      <xdr:rowOff>71437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7399037-A1E7-78E3-98FF-BD087126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14562" y="3476625"/>
          <a:ext cx="4794942" cy="21193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D12" totalsRowShown="0" headerRowDxfId="34">
  <tableColumns count="3">
    <tableColumn id="1" xr3:uid="{00000000-0010-0000-0000-000001000000}" name="Ano" dataDxfId="33"/>
    <tableColumn id="2" xr3:uid="{00000000-0010-0000-0000-000002000000}" name="Limite" dataDxfId="32" dataCellStyle="Vírgula"/>
    <tableColumn id="3" xr3:uid="{00000000-0010-0000-0000-000003000000}" name="DECi" dataDxfId="31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4" displayName="Tabela14" ref="F7:H14" totalsRowShown="0" headerRowDxfId="30">
  <tableColumns count="3">
    <tableColumn id="1" xr3:uid="{00000000-0010-0000-0100-000001000000}" name="Ano" dataDxfId="29"/>
    <tableColumn id="2" xr3:uid="{00000000-0010-0000-0100-000002000000}" name="Limite" dataDxfId="28" dataCellStyle="Vírgula"/>
    <tableColumn id="3" xr3:uid="{00000000-0010-0000-0100-000003000000}" name="FECi" dataDxfId="27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76"/>
      <c r="N1" s="76"/>
      <c r="O1" s="76"/>
    </row>
    <row r="2" spans="13:15" x14ac:dyDescent="0.25">
      <c r="M2" s="76"/>
      <c r="N2" s="76"/>
      <c r="O2" s="76"/>
    </row>
    <row r="3" spans="13:15" x14ac:dyDescent="0.25">
      <c r="M3" s="76"/>
      <c r="N3" s="76"/>
      <c r="O3" s="76"/>
    </row>
    <row r="4" spans="13:15" x14ac:dyDescent="0.25">
      <c r="M4" s="76"/>
      <c r="N4" s="76"/>
      <c r="O4" s="76"/>
    </row>
    <row r="5" spans="13:15" x14ac:dyDescent="0.25">
      <c r="M5" s="76"/>
      <c r="N5" s="76"/>
      <c r="O5" s="76"/>
    </row>
    <row r="6" spans="13:15" x14ac:dyDescent="0.25">
      <c r="M6" s="76"/>
      <c r="N6" s="76"/>
      <c r="O6" s="76"/>
    </row>
    <row r="7" spans="13:15" x14ac:dyDescent="0.25">
      <c r="M7" s="76"/>
      <c r="N7" s="76"/>
      <c r="O7" s="76"/>
    </row>
    <row r="8" spans="13:15" x14ac:dyDescent="0.25">
      <c r="M8" s="76"/>
      <c r="N8" s="76"/>
      <c r="O8" s="76"/>
    </row>
    <row r="9" spans="13:15" x14ac:dyDescent="0.25">
      <c r="M9" s="76"/>
      <c r="N9" s="76"/>
      <c r="O9" s="76"/>
    </row>
    <row r="10" spans="13:15" x14ac:dyDescent="0.25">
      <c r="M10" s="76"/>
      <c r="N10" s="76"/>
      <c r="O10" s="76"/>
    </row>
    <row r="11" spans="13:15" x14ac:dyDescent="0.25">
      <c r="M11" s="76"/>
      <c r="N11" s="76"/>
      <c r="O11" s="76"/>
    </row>
    <row r="12" spans="13:15" x14ac:dyDescent="0.25">
      <c r="M12" s="76"/>
      <c r="N12" s="76"/>
      <c r="O12" s="76"/>
    </row>
    <row r="13" spans="13:15" x14ac:dyDescent="0.25">
      <c r="M13" s="76"/>
      <c r="N13" s="76"/>
      <c r="O13" s="76"/>
    </row>
    <row r="14" spans="13:15" x14ac:dyDescent="0.25">
      <c r="M14" s="76"/>
      <c r="N14" s="76"/>
      <c r="O14" s="76"/>
    </row>
    <row r="15" spans="13:15" x14ac:dyDescent="0.25">
      <c r="M15" s="76"/>
      <c r="N15" s="76"/>
      <c r="O15" s="76"/>
    </row>
    <row r="16" spans="13:15" x14ac:dyDescent="0.25">
      <c r="M16" s="76"/>
      <c r="N16" s="76"/>
      <c r="O16" s="76"/>
    </row>
    <row r="17" spans="13:15" x14ac:dyDescent="0.25">
      <c r="M17" s="76"/>
      <c r="N17" s="76"/>
      <c r="O17" s="76"/>
    </row>
    <row r="18" spans="13:15" x14ac:dyDescent="0.25">
      <c r="M18" s="76"/>
      <c r="N18" s="76"/>
      <c r="O18" s="76"/>
    </row>
    <row r="19" spans="13:15" x14ac:dyDescent="0.25">
      <c r="M19" s="76"/>
      <c r="N19" s="76"/>
      <c r="O19" s="76"/>
    </row>
    <row r="20" spans="13:15" x14ac:dyDescent="0.25">
      <c r="M20" s="76"/>
      <c r="N20" s="76"/>
      <c r="O20" s="76"/>
    </row>
    <row r="21" spans="13:15" x14ac:dyDescent="0.25">
      <c r="M21" s="76"/>
      <c r="N21" s="76"/>
      <c r="O21" s="76"/>
    </row>
    <row r="22" spans="13:15" x14ac:dyDescent="0.25">
      <c r="M22" s="76"/>
      <c r="N22" s="76"/>
      <c r="O22" s="76"/>
    </row>
    <row r="23" spans="13:15" x14ac:dyDescent="0.25">
      <c r="M23" s="76"/>
      <c r="N23" s="76"/>
      <c r="O23" s="76"/>
    </row>
    <row r="24" spans="13:15" x14ac:dyDescent="0.25">
      <c r="M24" s="76"/>
      <c r="N24" s="76"/>
      <c r="O24" s="76"/>
    </row>
    <row r="25" spans="13:15" x14ac:dyDescent="0.25">
      <c r="M25" s="76"/>
      <c r="N25" s="76"/>
      <c r="O25" s="76"/>
    </row>
    <row r="26" spans="13:15" x14ac:dyDescent="0.25">
      <c r="M26" s="76"/>
      <c r="N26" s="76"/>
      <c r="O26" s="76"/>
    </row>
    <row r="27" spans="13:15" x14ac:dyDescent="0.25">
      <c r="M27" s="76"/>
      <c r="N27" s="76"/>
      <c r="O27" s="76"/>
    </row>
    <row r="28" spans="13:15" x14ac:dyDescent="0.25">
      <c r="M28" s="76"/>
      <c r="N28" s="76"/>
      <c r="O28" s="76"/>
    </row>
    <row r="29" spans="13:15" x14ac:dyDescent="0.25">
      <c r="M29" s="76"/>
      <c r="N29" s="76"/>
      <c r="O29" s="76"/>
    </row>
    <row r="30" spans="13:15" x14ac:dyDescent="0.25">
      <c r="M30" s="76"/>
      <c r="N30" s="76"/>
      <c r="O30" s="76"/>
    </row>
    <row r="31" spans="13:15" x14ac:dyDescent="0.25">
      <c r="M31" s="76"/>
      <c r="N31" s="76"/>
      <c r="O31" s="76"/>
    </row>
    <row r="32" spans="13:15" x14ac:dyDescent="0.25">
      <c r="M32" s="76"/>
      <c r="N32" s="76"/>
      <c r="O32" s="76"/>
    </row>
    <row r="33" spans="1:15" hidden="1" x14ac:dyDescent="0.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idden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idden="1" x14ac:dyDescent="0.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hidden="1" x14ac:dyDescent="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hidden="1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idden="1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idden="1" x14ac:dyDescent="0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idden="1" x14ac:dyDescent="0.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idden="1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idden="1" x14ac:dyDescent="0.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9"/>
  <sheetViews>
    <sheetView showGridLines="0" showRowColHeaders="0" topLeftCell="A4" zoomScale="80" zoomScaleNormal="80" workbookViewId="0">
      <selection activeCell="C22" sqref="C22"/>
    </sheetView>
  </sheetViews>
  <sheetFormatPr defaultColWidth="8.7109375" defaultRowHeight="15" customHeight="1" x14ac:dyDescent="0.25"/>
  <cols>
    <col min="1" max="1" width="13.85546875" customWidth="1"/>
    <col min="2" max="2" width="59.7109375" customWidth="1"/>
    <col min="3" max="5" width="19.140625" customWidth="1"/>
    <col min="6" max="6" width="19.85546875" customWidth="1"/>
  </cols>
  <sheetData>
    <row r="1" spans="1:6" ht="15" customHeight="1" x14ac:dyDescent="0.25">
      <c r="B1" s="301"/>
      <c r="C1" s="301"/>
      <c r="D1" s="301"/>
      <c r="E1" s="301"/>
      <c r="F1" s="301"/>
    </row>
    <row r="2" spans="1:6" ht="15" customHeight="1" x14ac:dyDescent="0.25">
      <c r="B2" s="301"/>
      <c r="C2" s="301"/>
      <c r="D2" s="301"/>
      <c r="E2" s="301"/>
      <c r="F2" s="301"/>
    </row>
    <row r="3" spans="1:6" ht="15" customHeight="1" x14ac:dyDescent="0.25">
      <c r="B3" s="301"/>
      <c r="C3" s="301"/>
      <c r="D3" s="301"/>
      <c r="E3" s="301"/>
      <c r="F3" s="301"/>
    </row>
    <row r="4" spans="1:6" ht="15" customHeight="1" x14ac:dyDescent="0.25">
      <c r="B4" s="301"/>
      <c r="C4" s="301"/>
      <c r="D4" s="301"/>
      <c r="E4" s="301"/>
      <c r="F4" s="301"/>
    </row>
    <row r="5" spans="1:6" ht="15" customHeight="1" x14ac:dyDescent="0.25">
      <c r="B5" s="301"/>
      <c r="C5" s="301"/>
      <c r="D5" s="301"/>
      <c r="E5" s="301"/>
      <c r="F5" s="301"/>
    </row>
    <row r="6" spans="1:6" ht="15" customHeight="1" x14ac:dyDescent="0.25">
      <c r="B6" s="301"/>
      <c r="C6" s="301"/>
      <c r="D6" s="301"/>
      <c r="E6" s="301"/>
      <c r="F6" s="301"/>
    </row>
    <row r="7" spans="1:6" ht="24.6" customHeight="1" thickBot="1" x14ac:dyDescent="0.3">
      <c r="A7" s="64"/>
      <c r="B7" s="18"/>
      <c r="C7" s="64"/>
      <c r="D7" s="64"/>
      <c r="E7" s="64"/>
    </row>
    <row r="8" spans="1:6" ht="32.450000000000003" customHeight="1" thickTop="1" thickBot="1" x14ac:dyDescent="0.3">
      <c r="A8" s="64"/>
      <c r="B8" s="18" t="s">
        <v>21</v>
      </c>
      <c r="C8" s="306" t="s">
        <v>20</v>
      </c>
      <c r="D8" s="306"/>
      <c r="E8" s="309" t="s">
        <v>239</v>
      </c>
      <c r="F8" s="309"/>
    </row>
    <row r="9" spans="1:6" ht="31.5" customHeight="1" thickTop="1" x14ac:dyDescent="0.25">
      <c r="A9" s="64"/>
      <c r="B9" s="190"/>
      <c r="C9" s="66" t="s">
        <v>336</v>
      </c>
      <c r="D9" s="66" t="s">
        <v>345</v>
      </c>
      <c r="E9" s="66" t="s">
        <v>337</v>
      </c>
      <c r="F9" s="66" t="s">
        <v>299</v>
      </c>
    </row>
    <row r="10" spans="1:6" ht="24.6" customHeight="1" x14ac:dyDescent="0.25">
      <c r="A10" s="64"/>
      <c r="B10" s="52" t="s">
        <v>105</v>
      </c>
      <c r="C10" s="160">
        <v>7105782</v>
      </c>
      <c r="D10" s="160">
        <v>7740212</v>
      </c>
      <c r="E10" s="160">
        <v>23254390</v>
      </c>
      <c r="F10" s="160">
        <v>21529782</v>
      </c>
    </row>
    <row r="11" spans="1:6" ht="24.6" customHeight="1" x14ac:dyDescent="0.25">
      <c r="A11" s="64"/>
      <c r="B11" s="52" t="s">
        <v>346</v>
      </c>
      <c r="C11" s="160">
        <v>985150</v>
      </c>
      <c r="D11" s="160">
        <v>886721</v>
      </c>
      <c r="E11" s="160">
        <v>2757570</v>
      </c>
      <c r="F11" s="160">
        <v>2544329</v>
      </c>
    </row>
    <row r="12" spans="1:6" ht="24.6" customHeight="1" x14ac:dyDescent="0.25">
      <c r="A12" s="64"/>
      <c r="B12" s="52" t="s">
        <v>338</v>
      </c>
      <c r="C12" s="160">
        <v>-395653</v>
      </c>
      <c r="D12" s="160">
        <v>1116248</v>
      </c>
      <c r="E12" s="160">
        <v>-1367693</v>
      </c>
      <c r="F12" s="160">
        <v>1908899</v>
      </c>
    </row>
    <row r="13" spans="1:6" ht="27.75" customHeight="1" x14ac:dyDescent="0.25">
      <c r="A13" s="64"/>
      <c r="B13" s="52" t="s">
        <v>347</v>
      </c>
      <c r="C13" s="160">
        <v>706087</v>
      </c>
      <c r="D13" s="160">
        <v>445089</v>
      </c>
      <c r="E13" s="160">
        <v>1641578</v>
      </c>
      <c r="F13" s="160">
        <v>876000</v>
      </c>
    </row>
    <row r="14" spans="1:6" ht="24.6" customHeight="1" x14ac:dyDescent="0.25">
      <c r="A14" s="64"/>
      <c r="B14" s="52" t="s">
        <v>339</v>
      </c>
      <c r="C14" s="160"/>
      <c r="D14" s="160"/>
      <c r="E14" s="160"/>
      <c r="F14" s="160"/>
    </row>
    <row r="15" spans="1:6" ht="24.6" customHeight="1" x14ac:dyDescent="0.25">
      <c r="A15" s="64"/>
      <c r="B15" s="52" t="s">
        <v>348</v>
      </c>
      <c r="C15" s="160">
        <v>105628</v>
      </c>
      <c r="D15" s="160">
        <v>72139</v>
      </c>
      <c r="E15" s="160">
        <v>315900</v>
      </c>
      <c r="F15" s="160">
        <v>236337</v>
      </c>
    </row>
    <row r="16" spans="1:6" ht="24.6" customHeight="1" x14ac:dyDescent="0.25">
      <c r="A16" s="64"/>
      <c r="B16" s="52" t="s">
        <v>349</v>
      </c>
      <c r="C16" s="160">
        <v>100492</v>
      </c>
      <c r="D16" s="160">
        <v>75695</v>
      </c>
      <c r="E16" s="160">
        <v>269760</v>
      </c>
      <c r="F16" s="160">
        <v>137828</v>
      </c>
    </row>
    <row r="17" spans="1:6" ht="24.6" customHeight="1" x14ac:dyDescent="0.25">
      <c r="A17" s="64"/>
      <c r="B17" s="52" t="s">
        <v>350</v>
      </c>
      <c r="C17" s="160">
        <v>50300</v>
      </c>
      <c r="D17" s="160">
        <v>165300</v>
      </c>
      <c r="E17" s="160">
        <v>446808</v>
      </c>
      <c r="F17" s="160">
        <v>462422</v>
      </c>
    </row>
    <row r="18" spans="1:6" ht="24.6" customHeight="1" x14ac:dyDescent="0.25">
      <c r="A18" s="64"/>
      <c r="B18" s="52" t="s">
        <v>340</v>
      </c>
      <c r="C18" s="160">
        <v>24783</v>
      </c>
      <c r="D18" s="160" t="s">
        <v>301</v>
      </c>
      <c r="E18" s="160">
        <v>24783</v>
      </c>
      <c r="F18" s="160" t="s">
        <v>301</v>
      </c>
    </row>
    <row r="19" spans="1:6" ht="24.6" customHeight="1" x14ac:dyDescent="0.25">
      <c r="A19" s="64"/>
      <c r="B19" s="52" t="s">
        <v>341</v>
      </c>
      <c r="C19" s="160">
        <v>1063302</v>
      </c>
      <c r="D19" s="160">
        <v>497932</v>
      </c>
      <c r="E19" s="160">
        <v>2199838</v>
      </c>
      <c r="F19" s="160">
        <v>1236369</v>
      </c>
    </row>
    <row r="20" spans="1:6" ht="24.6" customHeight="1" x14ac:dyDescent="0.25">
      <c r="A20" s="64"/>
      <c r="B20" s="52" t="s">
        <v>107</v>
      </c>
      <c r="C20" s="160">
        <v>-10361</v>
      </c>
      <c r="D20" s="160">
        <v>17933</v>
      </c>
      <c r="E20" s="160">
        <v>28401</v>
      </c>
      <c r="F20" s="160">
        <v>37959</v>
      </c>
    </row>
    <row r="21" spans="1:6" ht="24.6" customHeight="1" x14ac:dyDescent="0.25">
      <c r="A21" s="64"/>
      <c r="B21" s="52" t="s">
        <v>108</v>
      </c>
      <c r="C21" s="160">
        <v>59722</v>
      </c>
      <c r="D21" s="160">
        <v>125438</v>
      </c>
      <c r="E21" s="160">
        <v>352585</v>
      </c>
      <c r="F21" s="160">
        <v>368842</v>
      </c>
    </row>
    <row r="22" spans="1:6" ht="24.6" customHeight="1" x14ac:dyDescent="0.25">
      <c r="A22" s="64"/>
      <c r="B22" s="52" t="s">
        <v>243</v>
      </c>
      <c r="C22" s="160">
        <v>134890</v>
      </c>
      <c r="D22" s="160">
        <v>425502</v>
      </c>
      <c r="E22" s="160">
        <v>133109</v>
      </c>
      <c r="F22" s="160">
        <v>533590</v>
      </c>
    </row>
    <row r="23" spans="1:6" ht="24.6" customHeight="1" x14ac:dyDescent="0.25">
      <c r="A23" s="64"/>
      <c r="B23" s="52" t="s">
        <v>342</v>
      </c>
      <c r="C23" s="160">
        <v>125463</v>
      </c>
      <c r="D23" s="160">
        <v>226249</v>
      </c>
      <c r="E23" s="160">
        <v>331312</v>
      </c>
      <c r="F23" s="160">
        <v>226249</v>
      </c>
    </row>
    <row r="24" spans="1:6" ht="24.6" customHeight="1" x14ac:dyDescent="0.25">
      <c r="A24" s="64"/>
      <c r="B24" s="52" t="s">
        <v>103</v>
      </c>
      <c r="C24" s="160">
        <v>1218147</v>
      </c>
      <c r="D24" s="160">
        <v>948680</v>
      </c>
      <c r="E24" s="160">
        <v>3287582</v>
      </c>
      <c r="F24" s="160">
        <v>2492309</v>
      </c>
    </row>
    <row r="25" spans="1:6" ht="24.6" customHeight="1" x14ac:dyDescent="0.25">
      <c r="A25" s="64"/>
      <c r="B25" s="52" t="s">
        <v>343</v>
      </c>
      <c r="C25" s="160">
        <v>-13668</v>
      </c>
      <c r="D25" s="160">
        <v>-7454</v>
      </c>
      <c r="E25" s="160">
        <v>-64867</v>
      </c>
      <c r="F25" s="160">
        <v>-52358</v>
      </c>
    </row>
    <row r="26" spans="1:6" ht="24.6" customHeight="1" x14ac:dyDescent="0.25">
      <c r="A26" s="64"/>
      <c r="B26" s="52" t="s">
        <v>344</v>
      </c>
      <c r="C26" s="160" t="s">
        <v>301</v>
      </c>
      <c r="D26" s="160" t="s">
        <v>301</v>
      </c>
      <c r="E26" s="160" t="s">
        <v>301</v>
      </c>
      <c r="F26" s="160">
        <v>153970</v>
      </c>
    </row>
    <row r="27" spans="1:6" ht="24.6" customHeight="1" x14ac:dyDescent="0.25">
      <c r="A27" s="64"/>
      <c r="B27" s="52" t="s">
        <v>429</v>
      </c>
      <c r="C27" s="160" t="s">
        <v>301</v>
      </c>
      <c r="D27" s="160" t="s">
        <v>301</v>
      </c>
      <c r="E27" s="160">
        <v>-829783</v>
      </c>
      <c r="F27" s="160" t="s">
        <v>301</v>
      </c>
    </row>
    <row r="28" spans="1:6" ht="24.6" customHeight="1" x14ac:dyDescent="0.25">
      <c r="A28" s="64"/>
      <c r="B28" s="52" t="s">
        <v>351</v>
      </c>
      <c r="C28" s="160">
        <v>873241</v>
      </c>
      <c r="D28" s="160">
        <v>433111</v>
      </c>
      <c r="E28" s="160">
        <v>2158315</v>
      </c>
      <c r="F28" s="160">
        <v>1282877</v>
      </c>
    </row>
    <row r="29" spans="1:6" ht="24.6" customHeight="1" x14ac:dyDescent="0.25">
      <c r="A29" s="64"/>
      <c r="B29" s="52" t="s">
        <v>352</v>
      </c>
      <c r="C29" s="160">
        <v>-2909994</v>
      </c>
      <c r="D29" s="160">
        <v>-3644128</v>
      </c>
      <c r="E29" s="160">
        <v>-10229982</v>
      </c>
      <c r="F29" s="160">
        <v>-9986014</v>
      </c>
    </row>
    <row r="30" spans="1:6" ht="23.25" customHeight="1" thickBot="1" x14ac:dyDescent="0.3">
      <c r="A30" s="64"/>
      <c r="B30" s="54" t="s">
        <v>104</v>
      </c>
      <c r="C30" s="179">
        <v>9223311</v>
      </c>
      <c r="D30" s="179">
        <v>9524667</v>
      </c>
      <c r="E30" s="179">
        <v>24709606</v>
      </c>
      <c r="F30" s="179">
        <v>23989390</v>
      </c>
    </row>
    <row r="31" spans="1:6" ht="15.75" thickTop="1" x14ac:dyDescent="0.25">
      <c r="A31" s="64"/>
      <c r="B31" s="64"/>
      <c r="C31" s="64"/>
      <c r="D31" s="64"/>
      <c r="E31" s="64"/>
    </row>
    <row r="33" spans="3:4" x14ac:dyDescent="0.25">
      <c r="C33" s="62"/>
      <c r="D33" s="62"/>
    </row>
    <row r="34" spans="3:4" x14ac:dyDescent="0.25">
      <c r="C34" s="49"/>
      <c r="D34" s="49"/>
    </row>
    <row r="35" spans="3:4" x14ac:dyDescent="0.25">
      <c r="C35" s="49"/>
      <c r="D35" s="49"/>
    </row>
    <row r="36" spans="3:4" x14ac:dyDescent="0.25">
      <c r="C36" s="49"/>
      <c r="D36" s="49"/>
    </row>
    <row r="38" spans="3:4" x14ac:dyDescent="0.25">
      <c r="C38" s="49"/>
      <c r="D38" s="49"/>
    </row>
    <row r="39" spans="3:4" x14ac:dyDescent="0.25">
      <c r="C39" s="49"/>
      <c r="D39" s="49"/>
    </row>
    <row r="40" spans="3:4" x14ac:dyDescent="0.25">
      <c r="C40" s="49"/>
      <c r="D40" s="49"/>
    </row>
    <row r="41" spans="3:4" x14ac:dyDescent="0.25">
      <c r="C41" s="49"/>
      <c r="D41" s="49"/>
    </row>
    <row r="42" spans="3:4" x14ac:dyDescent="0.25">
      <c r="D42" s="49"/>
    </row>
    <row r="43" spans="3:4" x14ac:dyDescent="0.25">
      <c r="C43" s="49"/>
      <c r="D43" s="49"/>
    </row>
    <row r="44" spans="3:4" x14ac:dyDescent="0.25">
      <c r="C44" s="49"/>
      <c r="D44" s="49"/>
    </row>
    <row r="45" spans="3:4" x14ac:dyDescent="0.25">
      <c r="C45" s="49"/>
      <c r="D45" s="49"/>
    </row>
    <row r="46" spans="3:4" x14ac:dyDescent="0.25">
      <c r="C46" s="49"/>
      <c r="D46" s="49"/>
    </row>
    <row r="47" spans="3:4" x14ac:dyDescent="0.25">
      <c r="C47" s="49"/>
      <c r="D47" s="49"/>
    </row>
    <row r="48" spans="3:4" x14ac:dyDescent="0.25">
      <c r="C48" s="49"/>
      <c r="D48" s="49"/>
    </row>
    <row r="49" spans="3:4" x14ac:dyDescent="0.25">
      <c r="C49" s="49"/>
      <c r="D49" s="49"/>
    </row>
  </sheetData>
  <mergeCells count="3">
    <mergeCell ref="B1:F6"/>
    <mergeCell ref="C8:D8"/>
    <mergeCell ref="E8:F8"/>
  </mergeCells>
  <conditionalFormatting sqref="B10:F30">
    <cfRule type="expression" dxfId="2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29"/>
  <sheetViews>
    <sheetView showGridLines="0" showRowColHeaders="0" zoomScale="80" zoomScaleNormal="80" workbookViewId="0">
      <selection activeCell="C12" sqref="C12:C23"/>
    </sheetView>
  </sheetViews>
  <sheetFormatPr defaultColWidth="8.7109375" defaultRowHeight="15" customHeight="1" x14ac:dyDescent="0.25"/>
  <cols>
    <col min="1" max="1" width="13.85546875" customWidth="1"/>
    <col min="2" max="2" width="57.7109375" bestFit="1" customWidth="1"/>
    <col min="3" max="5" width="19.140625" customWidth="1"/>
    <col min="6" max="6" width="20.28515625" customWidth="1"/>
    <col min="8" max="8" width="12" customWidth="1"/>
  </cols>
  <sheetData>
    <row r="1" spans="2:9" x14ac:dyDescent="0.25"/>
    <row r="2" spans="2:9" x14ac:dyDescent="0.25"/>
    <row r="3" spans="2:9" x14ac:dyDescent="0.25"/>
    <row r="4" spans="2:9" x14ac:dyDescent="0.25"/>
    <row r="5" spans="2:9" x14ac:dyDescent="0.25">
      <c r="B5" s="301"/>
      <c r="C5" s="301"/>
      <c r="D5" s="301"/>
      <c r="E5" s="302"/>
      <c r="F5" s="302"/>
      <c r="G5" s="302"/>
    </row>
    <row r="6" spans="2:9" x14ac:dyDescent="0.25">
      <c r="B6" s="302"/>
      <c r="C6" s="302"/>
      <c r="D6" s="302"/>
      <c r="E6" s="302"/>
      <c r="F6" s="302"/>
      <c r="G6" s="302"/>
    </row>
    <row r="7" spans="2:9" x14ac:dyDescent="0.25">
      <c r="B7" s="302"/>
      <c r="C7" s="302"/>
      <c r="D7" s="302"/>
      <c r="E7" s="302"/>
      <c r="F7" s="302"/>
      <c r="G7" s="302"/>
    </row>
    <row r="8" spans="2:9" ht="21" customHeight="1" thickBot="1" x14ac:dyDescent="0.3">
      <c r="B8" s="65"/>
      <c r="C8" s="2"/>
      <c r="D8" s="2"/>
    </row>
    <row r="9" spans="2:9" ht="24" customHeight="1" thickTop="1" thickBot="1" x14ac:dyDescent="0.3">
      <c r="B9" s="193" t="s">
        <v>21</v>
      </c>
      <c r="C9" s="306" t="s">
        <v>20</v>
      </c>
      <c r="D9" s="306"/>
      <c r="E9" s="309" t="s">
        <v>239</v>
      </c>
      <c r="F9" s="309"/>
    </row>
    <row r="10" spans="2:9" ht="28.5" customHeight="1" thickTop="1" x14ac:dyDescent="0.25">
      <c r="B10" s="190"/>
      <c r="C10" s="66" t="s">
        <v>336</v>
      </c>
      <c r="D10" s="66" t="s">
        <v>345</v>
      </c>
      <c r="E10" s="66" t="s">
        <v>337</v>
      </c>
      <c r="F10" s="66" t="s">
        <v>299</v>
      </c>
    </row>
    <row r="11" spans="2:9" ht="18" customHeight="1" x14ac:dyDescent="0.25">
      <c r="B11" s="79" t="s">
        <v>426</v>
      </c>
      <c r="C11" s="162"/>
      <c r="D11" s="162"/>
      <c r="E11" s="162"/>
      <c r="F11" s="162"/>
    </row>
    <row r="12" spans="2:9" ht="24" customHeight="1" x14ac:dyDescent="0.25">
      <c r="B12" s="87" t="s">
        <v>292</v>
      </c>
      <c r="C12" s="163">
        <v>309758</v>
      </c>
      <c r="D12" s="163">
        <v>262275</v>
      </c>
      <c r="E12" s="163">
        <v>983972</v>
      </c>
      <c r="F12" s="163">
        <v>912598</v>
      </c>
    </row>
    <row r="13" spans="2:9" ht="24" customHeight="1" x14ac:dyDescent="0.25">
      <c r="B13" s="87" t="s">
        <v>109</v>
      </c>
      <c r="C13" s="163">
        <v>24518</v>
      </c>
      <c r="D13" s="163">
        <v>55292</v>
      </c>
      <c r="E13" s="163">
        <v>98368</v>
      </c>
      <c r="F13" s="163">
        <v>104481</v>
      </c>
    </row>
    <row r="14" spans="2:9" ht="24" customHeight="1" x14ac:dyDescent="0.25">
      <c r="B14" s="87" t="s">
        <v>112</v>
      </c>
      <c r="C14" s="163">
        <v>163946</v>
      </c>
      <c r="D14" s="163">
        <v>108934</v>
      </c>
      <c r="E14" s="163">
        <v>468711</v>
      </c>
      <c r="F14" s="163">
        <v>324905</v>
      </c>
    </row>
    <row r="15" spans="2:9" ht="24" customHeight="1" x14ac:dyDescent="0.25">
      <c r="B15" s="87" t="s">
        <v>110</v>
      </c>
      <c r="C15" s="163">
        <v>34152</v>
      </c>
      <c r="D15" s="163">
        <v>23876</v>
      </c>
      <c r="E15" s="163">
        <v>87451</v>
      </c>
      <c r="F15" s="163">
        <v>70078</v>
      </c>
    </row>
    <row r="16" spans="2:9" ht="24" customHeight="1" x14ac:dyDescent="0.25">
      <c r="B16" s="87" t="s">
        <v>113</v>
      </c>
      <c r="C16" s="163">
        <v>409376</v>
      </c>
      <c r="D16" s="163">
        <v>354472</v>
      </c>
      <c r="E16" s="163">
        <v>1182494</v>
      </c>
      <c r="F16" s="163">
        <v>1041547</v>
      </c>
      <c r="H16" s="204"/>
      <c r="I16" s="204"/>
    </row>
    <row r="17" spans="2:9" ht="24" customHeight="1" x14ac:dyDescent="0.25">
      <c r="B17" s="87" t="s">
        <v>114</v>
      </c>
      <c r="C17" s="163">
        <v>297607</v>
      </c>
      <c r="D17" s="163">
        <v>286400</v>
      </c>
      <c r="E17" s="163">
        <v>869536</v>
      </c>
      <c r="F17" s="163">
        <v>766564</v>
      </c>
      <c r="H17" s="204"/>
      <c r="I17" s="204"/>
    </row>
    <row r="18" spans="2:9" ht="24" customHeight="1" x14ac:dyDescent="0.25">
      <c r="B18" s="87" t="s">
        <v>294</v>
      </c>
      <c r="C18" s="163">
        <v>86428</v>
      </c>
      <c r="D18" s="163">
        <v>38822</v>
      </c>
      <c r="E18" s="163">
        <v>274917</v>
      </c>
      <c r="F18" s="163">
        <v>90033</v>
      </c>
    </row>
    <row r="19" spans="2:9" ht="24" customHeight="1" x14ac:dyDescent="0.25">
      <c r="B19" s="87" t="s">
        <v>356</v>
      </c>
      <c r="C19" s="163">
        <v>37182</v>
      </c>
      <c r="D19" s="163" t="s">
        <v>301</v>
      </c>
      <c r="E19" s="163">
        <v>37182</v>
      </c>
      <c r="F19" s="163" t="s">
        <v>301</v>
      </c>
    </row>
    <row r="20" spans="2:9" ht="24" customHeight="1" x14ac:dyDescent="0.25">
      <c r="B20" s="87" t="s">
        <v>353</v>
      </c>
      <c r="C20" s="163">
        <v>-84852</v>
      </c>
      <c r="D20" s="163">
        <v>37295</v>
      </c>
      <c r="E20" s="163">
        <v>48606</v>
      </c>
      <c r="F20" s="163">
        <v>79463</v>
      </c>
    </row>
    <row r="21" spans="2:9" ht="24" customHeight="1" x14ac:dyDescent="0.25">
      <c r="B21" s="87" t="s">
        <v>354</v>
      </c>
      <c r="C21" s="163">
        <v>-504</v>
      </c>
      <c r="D21" s="163" t="s">
        <v>301</v>
      </c>
      <c r="E21" s="163">
        <v>-53860</v>
      </c>
      <c r="F21" s="163" t="s">
        <v>301</v>
      </c>
      <c r="H21" s="49"/>
    </row>
    <row r="22" spans="2:9" ht="24" customHeight="1" x14ac:dyDescent="0.25">
      <c r="B22" s="87" t="s">
        <v>357</v>
      </c>
      <c r="C22" s="163" t="s">
        <v>301</v>
      </c>
      <c r="D22" s="163" t="s">
        <v>301</v>
      </c>
      <c r="E22" s="163">
        <v>171770</v>
      </c>
      <c r="F22" s="163" t="s">
        <v>301</v>
      </c>
      <c r="H22" s="204"/>
    </row>
    <row r="23" spans="2:9" ht="24" customHeight="1" x14ac:dyDescent="0.25">
      <c r="B23" s="87" t="s">
        <v>355</v>
      </c>
      <c r="C23" s="163">
        <v>68214</v>
      </c>
      <c r="D23" s="163">
        <v>71766</v>
      </c>
      <c r="E23" s="163">
        <v>165051</v>
      </c>
      <c r="F23" s="163">
        <v>226346</v>
      </c>
      <c r="H23" s="205"/>
    </row>
    <row r="24" spans="2:9" ht="24" customHeight="1" x14ac:dyDescent="0.25">
      <c r="B24" s="79" t="s">
        <v>0</v>
      </c>
      <c r="C24" s="296">
        <v>1345825</v>
      </c>
      <c r="D24" s="197">
        <v>1239132</v>
      </c>
      <c r="E24" s="197">
        <v>4334198</v>
      </c>
      <c r="F24" s="197">
        <v>3616015</v>
      </c>
      <c r="H24" s="205"/>
    </row>
    <row r="25" spans="2:9" ht="22.5" customHeight="1" x14ac:dyDescent="0.25">
      <c r="B25" s="79" t="s">
        <v>403</v>
      </c>
      <c r="C25" s="296">
        <v>5496572</v>
      </c>
      <c r="D25" s="197">
        <v>6515849</v>
      </c>
      <c r="E25" s="197">
        <v>14730461</v>
      </c>
      <c r="F25" s="197">
        <v>15249466</v>
      </c>
      <c r="H25" s="49"/>
    </row>
    <row r="26" spans="2:9" ht="22.5" customHeight="1" thickBot="1" x14ac:dyDescent="0.3">
      <c r="B26" s="79" t="s">
        <v>404</v>
      </c>
      <c r="C26" s="196">
        <v>1135414</v>
      </c>
      <c r="D26" s="196">
        <v>552536</v>
      </c>
      <c r="E26" s="196">
        <v>2397836</v>
      </c>
      <c r="F26" s="196">
        <v>1338097</v>
      </c>
      <c r="H26" s="206"/>
    </row>
    <row r="27" spans="2:9" ht="21" customHeight="1" thickTop="1" thickBot="1" x14ac:dyDescent="0.3">
      <c r="B27" s="79" t="s">
        <v>238</v>
      </c>
      <c r="C27" s="297">
        <f>C24+C25+C26</f>
        <v>7977811</v>
      </c>
      <c r="D27" s="199">
        <f t="shared" ref="D27:F27" si="0">D24+D25+D26</f>
        <v>8307517</v>
      </c>
      <c r="E27" s="199">
        <f t="shared" si="0"/>
        <v>21462495</v>
      </c>
      <c r="F27" s="199">
        <f t="shared" si="0"/>
        <v>20203578</v>
      </c>
      <c r="H27" s="49"/>
    </row>
    <row r="28" spans="2:9" ht="15.75" thickTop="1" x14ac:dyDescent="0.25"/>
    <row r="29" spans="2:9" x14ac:dyDescent="0.25">
      <c r="C29" s="49"/>
      <c r="D29" s="49"/>
    </row>
  </sheetData>
  <mergeCells count="3">
    <mergeCell ref="B5:G7"/>
    <mergeCell ref="C9:D9"/>
    <mergeCell ref="E9:F9"/>
  </mergeCells>
  <conditionalFormatting sqref="B11:F11 B25:B26 B12:B23">
    <cfRule type="expression" dxfId="25" priority="15">
      <formula>MOD(ROW(),2)=0</formula>
    </cfRule>
  </conditionalFormatting>
  <conditionalFormatting sqref="C12:F27">
    <cfRule type="expression" dxfId="24" priority="14">
      <formula>MOD(ROW(),2)=0</formula>
    </cfRule>
  </conditionalFormatting>
  <conditionalFormatting sqref="B27">
    <cfRule type="expression" dxfId="23" priority="7">
      <formula>MOD(ROW(),2)=0</formula>
    </cfRule>
  </conditionalFormatting>
  <conditionalFormatting sqref="B24">
    <cfRule type="expression" dxfId="22" priority="6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6:H31"/>
  <sheetViews>
    <sheetView showGridLines="0" showRowColHeaders="0" zoomScale="80" zoomScaleNormal="80" workbookViewId="0">
      <selection activeCell="E30" sqref="E30"/>
    </sheetView>
  </sheetViews>
  <sheetFormatPr defaultColWidth="8.7109375" defaultRowHeight="15" x14ac:dyDescent="0.25"/>
  <cols>
    <col min="1" max="1" width="13.85546875" customWidth="1"/>
    <col min="2" max="2" width="50.28515625" customWidth="1"/>
    <col min="3" max="8" width="19.140625" customWidth="1"/>
  </cols>
  <sheetData>
    <row r="6" spans="2:8" ht="27.95" customHeight="1" thickBot="1" x14ac:dyDescent="0.3">
      <c r="B6" s="68"/>
      <c r="C6" s="68"/>
      <c r="D6" s="68"/>
      <c r="E6" s="68"/>
      <c r="F6" s="19"/>
      <c r="G6" s="19"/>
    </row>
    <row r="7" spans="2:8" ht="23.45" customHeight="1" thickTop="1" thickBot="1" x14ac:dyDescent="0.3">
      <c r="B7" s="192"/>
      <c r="C7" s="306" t="s">
        <v>20</v>
      </c>
      <c r="D7" s="306"/>
      <c r="E7" s="306"/>
      <c r="F7" s="309" t="s">
        <v>239</v>
      </c>
      <c r="G7" s="309"/>
      <c r="H7" s="309"/>
    </row>
    <row r="8" spans="2:8" ht="30" customHeight="1" thickTop="1" x14ac:dyDescent="0.25">
      <c r="B8" s="191" t="s">
        <v>23</v>
      </c>
      <c r="C8" s="66" t="s">
        <v>439</v>
      </c>
      <c r="D8" s="66" t="s">
        <v>345</v>
      </c>
      <c r="E8" s="66" t="s">
        <v>329</v>
      </c>
      <c r="F8" s="66" t="s">
        <v>358</v>
      </c>
      <c r="G8" s="66" t="s">
        <v>299</v>
      </c>
      <c r="H8" s="66" t="s">
        <v>22</v>
      </c>
    </row>
    <row r="9" spans="2:8" ht="23.45" customHeight="1" x14ac:dyDescent="0.25">
      <c r="B9" s="69" t="s">
        <v>115</v>
      </c>
      <c r="C9" s="163">
        <v>1182353</v>
      </c>
      <c r="D9" s="163">
        <v>421477</v>
      </c>
      <c r="E9" s="164">
        <v>180.53</v>
      </c>
      <c r="F9" s="163">
        <v>2687800</v>
      </c>
      <c r="G9" s="163">
        <v>2790467</v>
      </c>
      <c r="H9" s="164">
        <v>-3.68</v>
      </c>
    </row>
    <row r="10" spans="2:8" ht="23.45" customHeight="1" x14ac:dyDescent="0.25">
      <c r="B10" s="69" t="s">
        <v>359</v>
      </c>
      <c r="C10" s="163">
        <v>209871</v>
      </c>
      <c r="D10" s="163">
        <v>49710</v>
      </c>
      <c r="E10" s="164">
        <v>322.19</v>
      </c>
      <c r="F10" s="163">
        <v>-153784</v>
      </c>
      <c r="G10" s="163">
        <v>849383</v>
      </c>
      <c r="H10" s="164">
        <v>-118.11</v>
      </c>
    </row>
    <row r="11" spans="2:8" ht="23.45" customHeight="1" x14ac:dyDescent="0.25">
      <c r="B11" s="69" t="s">
        <v>360</v>
      </c>
      <c r="C11" s="163">
        <v>109461</v>
      </c>
      <c r="D11" s="163">
        <v>1155490</v>
      </c>
      <c r="E11" s="164">
        <v>-90.53</v>
      </c>
      <c r="F11" s="163">
        <v>1496820</v>
      </c>
      <c r="G11" s="163">
        <v>1942182</v>
      </c>
      <c r="H11" s="164">
        <v>-22.93</v>
      </c>
    </row>
    <row r="12" spans="2:8" ht="23.45" customHeight="1" x14ac:dyDescent="0.25">
      <c r="B12" s="69" t="s">
        <v>114</v>
      </c>
      <c r="C12" s="294">
        <v>297607</v>
      </c>
      <c r="D12" s="294">
        <v>283318</v>
      </c>
      <c r="E12" s="295">
        <v>5.04</v>
      </c>
      <c r="F12" s="294">
        <v>869536</v>
      </c>
      <c r="G12" s="294">
        <v>763482</v>
      </c>
      <c r="H12" s="295">
        <v>13.89</v>
      </c>
    </row>
    <row r="13" spans="2:8" ht="23.45" customHeight="1" x14ac:dyDescent="0.25">
      <c r="B13" s="170" t="s">
        <v>361</v>
      </c>
      <c r="C13" s="197">
        <v>1799292</v>
      </c>
      <c r="D13" s="197">
        <v>1909995</v>
      </c>
      <c r="E13" s="198">
        <v>-5.8</v>
      </c>
      <c r="F13" s="197">
        <v>4900372</v>
      </c>
      <c r="G13" s="197">
        <v>6345514</v>
      </c>
      <c r="H13" s="198">
        <v>-22.77</v>
      </c>
    </row>
    <row r="14" spans="2:8" ht="23.45" customHeight="1" x14ac:dyDescent="0.25">
      <c r="B14" s="170" t="s">
        <v>116</v>
      </c>
      <c r="C14" s="163"/>
      <c r="D14" s="163"/>
      <c r="E14" s="164" t="s">
        <v>301</v>
      </c>
      <c r="F14" s="163"/>
      <c r="G14" s="163"/>
      <c r="H14" s="164"/>
    </row>
    <row r="15" spans="2:8" ht="23.45" customHeight="1" x14ac:dyDescent="0.25">
      <c r="B15" s="171" t="s">
        <v>362</v>
      </c>
      <c r="C15" s="163">
        <v>-485</v>
      </c>
      <c r="D15" s="163">
        <v>-426</v>
      </c>
      <c r="E15" s="164">
        <v>13.85</v>
      </c>
      <c r="F15" s="163">
        <v>-1223</v>
      </c>
      <c r="G15" s="163">
        <v>-1147</v>
      </c>
      <c r="H15" s="164">
        <v>6.63</v>
      </c>
    </row>
    <row r="16" spans="2:8" x14ac:dyDescent="0.25">
      <c r="B16" s="171" t="s">
        <v>363</v>
      </c>
      <c r="C16" s="163" t="s">
        <v>301</v>
      </c>
      <c r="D16" s="163" t="s">
        <v>301</v>
      </c>
      <c r="E16" s="164" t="s">
        <v>301</v>
      </c>
      <c r="F16" s="163" t="s">
        <v>301</v>
      </c>
      <c r="G16" s="163">
        <v>-217063</v>
      </c>
      <c r="H16" s="164" t="s">
        <v>301</v>
      </c>
    </row>
    <row r="17" spans="2:8" ht="23.45" customHeight="1" x14ac:dyDescent="0.25">
      <c r="B17" s="171" t="s">
        <v>204</v>
      </c>
      <c r="C17" s="163">
        <v>-504</v>
      </c>
      <c r="D17" s="163" t="s">
        <v>301</v>
      </c>
      <c r="E17" s="164" t="s">
        <v>301</v>
      </c>
      <c r="F17" s="163">
        <v>-60504</v>
      </c>
      <c r="G17" s="163">
        <v>-108550</v>
      </c>
      <c r="H17" s="164">
        <v>-44.26</v>
      </c>
    </row>
    <row r="18" spans="2:8" ht="27" customHeight="1" x14ac:dyDescent="0.25">
      <c r="B18" s="171" t="s">
        <v>364</v>
      </c>
      <c r="C18" s="163" t="s">
        <v>301</v>
      </c>
      <c r="D18" s="163" t="s">
        <v>301</v>
      </c>
      <c r="E18" s="164" t="s">
        <v>301</v>
      </c>
      <c r="F18" s="163">
        <v>829783</v>
      </c>
      <c r="G18" s="163" t="s">
        <v>301</v>
      </c>
      <c r="H18" s="164" t="s">
        <v>301</v>
      </c>
    </row>
    <row r="19" spans="2:8" ht="23.45" customHeight="1" x14ac:dyDescent="0.25">
      <c r="B19" s="171" t="s">
        <v>365</v>
      </c>
      <c r="C19" s="163">
        <v>-136114</v>
      </c>
      <c r="D19" s="163">
        <v>-11132</v>
      </c>
      <c r="E19" s="164">
        <v>1122.73</v>
      </c>
      <c r="F19" s="163">
        <v>-136114</v>
      </c>
      <c r="G19" s="163">
        <v>-89493</v>
      </c>
      <c r="H19" s="164">
        <v>52.09</v>
      </c>
    </row>
    <row r="20" spans="2:8" ht="21" customHeight="1" x14ac:dyDescent="0.25">
      <c r="B20" s="171" t="s">
        <v>366</v>
      </c>
      <c r="C20" s="163">
        <v>133831</v>
      </c>
      <c r="D20" s="163" t="s">
        <v>301</v>
      </c>
      <c r="E20" s="164" t="s">
        <v>301</v>
      </c>
      <c r="F20" s="163">
        <v>133831</v>
      </c>
      <c r="G20" s="163" t="s">
        <v>301</v>
      </c>
      <c r="H20" s="164" t="s">
        <v>301</v>
      </c>
    </row>
    <row r="21" spans="2:8" ht="20.25" customHeight="1" x14ac:dyDescent="0.25">
      <c r="B21" s="171" t="s">
        <v>367</v>
      </c>
      <c r="C21" s="163">
        <v>-34748</v>
      </c>
      <c r="D21" s="163" t="s">
        <v>301</v>
      </c>
      <c r="E21" s="164" t="s">
        <v>301</v>
      </c>
      <c r="F21" s="163">
        <v>-34748</v>
      </c>
      <c r="G21" s="163" t="s">
        <v>301</v>
      </c>
      <c r="H21" s="164" t="s">
        <v>301</v>
      </c>
    </row>
    <row r="22" spans="2:8" ht="20.25" customHeight="1" x14ac:dyDescent="0.25">
      <c r="B22" s="171" t="s">
        <v>357</v>
      </c>
      <c r="C22" s="163" t="s">
        <v>301</v>
      </c>
      <c r="D22" s="163" t="s">
        <v>301</v>
      </c>
      <c r="E22" s="164" t="s">
        <v>301</v>
      </c>
      <c r="F22" s="163">
        <v>171770</v>
      </c>
      <c r="G22" s="163" t="s">
        <v>301</v>
      </c>
      <c r="H22" s="164" t="s">
        <v>301</v>
      </c>
    </row>
    <row r="23" spans="2:8" ht="20.25" customHeight="1" x14ac:dyDescent="0.25">
      <c r="B23" s="171" t="s">
        <v>368</v>
      </c>
      <c r="C23" s="163" t="s">
        <v>301</v>
      </c>
      <c r="D23" s="163" t="s">
        <v>301</v>
      </c>
      <c r="E23" s="164" t="s">
        <v>301</v>
      </c>
      <c r="F23" s="163">
        <v>-145493</v>
      </c>
      <c r="G23" s="163" t="s">
        <v>301</v>
      </c>
      <c r="H23" s="164" t="s">
        <v>301</v>
      </c>
    </row>
    <row r="24" spans="2:8" ht="20.25" customHeight="1" x14ac:dyDescent="0.25">
      <c r="B24" s="171" t="s">
        <v>371</v>
      </c>
      <c r="C24" s="163" t="s">
        <v>301</v>
      </c>
      <c r="D24" s="163" t="s">
        <v>301</v>
      </c>
      <c r="E24" s="164" t="s">
        <v>301</v>
      </c>
      <c r="F24" s="163">
        <v>-161648</v>
      </c>
      <c r="G24" s="163" t="s">
        <v>301</v>
      </c>
      <c r="H24" s="164" t="s">
        <v>301</v>
      </c>
    </row>
    <row r="25" spans="2:8" ht="20.25" customHeight="1" x14ac:dyDescent="0.25">
      <c r="B25" s="171" t="s">
        <v>372</v>
      </c>
      <c r="C25" s="163">
        <v>-130569</v>
      </c>
      <c r="D25" s="163" t="s">
        <v>301</v>
      </c>
      <c r="E25" s="164" t="s">
        <v>301</v>
      </c>
      <c r="F25" s="163">
        <v>-130569</v>
      </c>
      <c r="G25" s="163" t="s">
        <v>301</v>
      </c>
      <c r="H25" s="164" t="s">
        <v>301</v>
      </c>
    </row>
    <row r="26" spans="2:8" ht="27.75" customHeight="1" x14ac:dyDescent="0.25">
      <c r="B26" s="171" t="s">
        <v>369</v>
      </c>
      <c r="C26" s="163" t="s">
        <v>301</v>
      </c>
      <c r="D26" s="163">
        <v>-430668</v>
      </c>
      <c r="E26" s="164" t="s">
        <v>301</v>
      </c>
      <c r="F26" s="163" t="s">
        <v>301</v>
      </c>
      <c r="G26" s="163">
        <v>-1340269</v>
      </c>
      <c r="H26" s="164" t="s">
        <v>301</v>
      </c>
    </row>
    <row r="27" spans="2:8" ht="20.25" customHeight="1" x14ac:dyDescent="0.25">
      <c r="B27" s="171" t="s">
        <v>356</v>
      </c>
      <c r="C27" s="163">
        <v>37182</v>
      </c>
      <c r="D27" s="163" t="s">
        <v>301</v>
      </c>
      <c r="E27" s="164" t="s">
        <v>301</v>
      </c>
      <c r="F27" s="163">
        <v>37182</v>
      </c>
      <c r="G27" s="163" t="s">
        <v>301</v>
      </c>
      <c r="H27" s="164" t="s">
        <v>301</v>
      </c>
    </row>
    <row r="28" spans="2:8" ht="20.25" customHeight="1" x14ac:dyDescent="0.25">
      <c r="B28" s="171" t="s">
        <v>370</v>
      </c>
      <c r="C28" s="163" t="s">
        <v>301</v>
      </c>
      <c r="D28" s="163" t="s">
        <v>301</v>
      </c>
      <c r="E28" s="164" t="s">
        <v>301</v>
      </c>
      <c r="F28" s="163" t="s">
        <v>301</v>
      </c>
      <c r="G28" s="163">
        <v>-148350</v>
      </c>
      <c r="H28" s="164" t="s">
        <v>301</v>
      </c>
    </row>
    <row r="29" spans="2:8" ht="26.25" customHeight="1" x14ac:dyDescent="0.25">
      <c r="B29" s="171" t="s">
        <v>430</v>
      </c>
      <c r="C29" s="163">
        <v>-132821</v>
      </c>
      <c r="D29" s="163" t="s">
        <v>301</v>
      </c>
      <c r="E29" s="164" t="s">
        <v>301</v>
      </c>
      <c r="F29" s="163">
        <v>-132821</v>
      </c>
      <c r="G29" s="163" t="s">
        <v>301</v>
      </c>
      <c r="H29" s="164" t="s">
        <v>301</v>
      </c>
    </row>
    <row r="30" spans="2:8" ht="20.25" customHeight="1" thickBot="1" x14ac:dyDescent="0.3">
      <c r="B30" s="173" t="s">
        <v>117</v>
      </c>
      <c r="C30" s="199">
        <v>1535064</v>
      </c>
      <c r="D30" s="199">
        <v>1467769</v>
      </c>
      <c r="E30" s="172">
        <v>4.58</v>
      </c>
      <c r="F30" s="199">
        <v>5269818</v>
      </c>
      <c r="G30" s="199">
        <v>4440642</v>
      </c>
      <c r="H30" s="172">
        <v>18.670000000000002</v>
      </c>
    </row>
    <row r="31" spans="2:8" ht="15.75" thickTop="1" x14ac:dyDescent="0.25"/>
  </sheetData>
  <mergeCells count="2">
    <mergeCell ref="C7:E7"/>
    <mergeCell ref="F7:H7"/>
  </mergeCells>
  <conditionalFormatting sqref="B9:B19 C9:H30">
    <cfRule type="expression" dxfId="21" priority="8">
      <formula>MOD(ROW(),2)=0</formula>
    </cfRule>
  </conditionalFormatting>
  <conditionalFormatting sqref="B20:B21">
    <cfRule type="expression" dxfId="20" priority="7">
      <formula>MOD(ROW(),2)=0</formula>
    </cfRule>
  </conditionalFormatting>
  <conditionalFormatting sqref="B22">
    <cfRule type="expression" dxfId="19" priority="3">
      <formula>MOD(ROW(),2)=0</formula>
    </cfRule>
  </conditionalFormatting>
  <conditionalFormatting sqref="B23:B30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40"/>
  <sheetViews>
    <sheetView showGridLines="0" showRowColHeaders="0" zoomScale="80" zoomScaleNormal="80" workbookViewId="0">
      <selection activeCell="D26" sqref="D26"/>
    </sheetView>
  </sheetViews>
  <sheetFormatPr defaultColWidth="2.7109375" defaultRowHeight="15" customHeight="1" x14ac:dyDescent="0.25"/>
  <cols>
    <col min="1" max="1" width="13.85546875" customWidth="1"/>
    <col min="2" max="2" width="61.5703125" bestFit="1" customWidth="1"/>
    <col min="3" max="5" width="19.140625" customWidth="1"/>
    <col min="6" max="6" width="19.7109375" customWidth="1"/>
    <col min="7" max="78" width="9.140625" customWidth="1"/>
  </cols>
  <sheetData>
    <row r="1" spans="2:8" x14ac:dyDescent="0.25"/>
    <row r="2" spans="2:8" x14ac:dyDescent="0.25"/>
    <row r="3" spans="2:8" x14ac:dyDescent="0.25"/>
    <row r="4" spans="2:8" x14ac:dyDescent="0.25">
      <c r="B4" s="310"/>
      <c r="C4" s="311"/>
      <c r="D4" s="311"/>
      <c r="E4" s="311"/>
    </row>
    <row r="5" spans="2:8" x14ac:dyDescent="0.25">
      <c r="B5" s="311"/>
      <c r="C5" s="311"/>
      <c r="D5" s="311"/>
      <c r="E5" s="311"/>
    </row>
    <row r="6" spans="2:8" ht="21.95" customHeight="1" x14ac:dyDescent="0.25">
      <c r="B6" s="311"/>
      <c r="C6" s="311"/>
      <c r="D6" s="311"/>
      <c r="E6" s="311"/>
    </row>
    <row r="7" spans="2:8" ht="21.6" customHeight="1" thickBot="1" x14ac:dyDescent="0.3">
      <c r="B7" s="22"/>
      <c r="C7" s="2"/>
      <c r="D7" s="2"/>
    </row>
    <row r="8" spans="2:8" ht="20.45" customHeight="1" thickTop="1" thickBot="1" x14ac:dyDescent="0.3">
      <c r="B8" s="193" t="s">
        <v>21</v>
      </c>
      <c r="C8" s="306" t="s">
        <v>20</v>
      </c>
      <c r="D8" s="306"/>
      <c r="E8" s="309" t="s">
        <v>239</v>
      </c>
      <c r="F8" s="309"/>
    </row>
    <row r="9" spans="2:8" ht="31.5" customHeight="1" thickTop="1" x14ac:dyDescent="0.25">
      <c r="B9" s="191"/>
      <c r="C9" s="66" t="s">
        <v>336</v>
      </c>
      <c r="D9" s="66" t="s">
        <v>345</v>
      </c>
      <c r="E9" s="66" t="s">
        <v>337</v>
      </c>
      <c r="F9" s="66" t="s">
        <v>299</v>
      </c>
    </row>
    <row r="10" spans="2:8" ht="20.45" customHeight="1" x14ac:dyDescent="0.25">
      <c r="B10" s="239" t="s">
        <v>118</v>
      </c>
      <c r="C10" s="279"/>
      <c r="D10" s="279"/>
      <c r="E10" s="165"/>
      <c r="F10" s="165"/>
    </row>
    <row r="11" spans="2:8" ht="20.45" customHeight="1" x14ac:dyDescent="0.25">
      <c r="B11" s="238" t="s">
        <v>119</v>
      </c>
      <c r="C11" s="278">
        <v>144443</v>
      </c>
      <c r="D11" s="278">
        <v>69250</v>
      </c>
      <c r="E11" s="278">
        <v>315596</v>
      </c>
      <c r="F11" s="278">
        <v>162071</v>
      </c>
      <c r="H11" s="237"/>
    </row>
    <row r="12" spans="2:8" ht="20.45" customHeight="1" x14ac:dyDescent="0.25">
      <c r="B12" s="238" t="s">
        <v>120</v>
      </c>
      <c r="C12" s="278">
        <v>74121</v>
      </c>
      <c r="D12" s="278">
        <v>112579</v>
      </c>
      <c r="E12" s="278">
        <v>272349</v>
      </c>
      <c r="F12" s="278">
        <v>350401</v>
      </c>
      <c r="H12" s="237"/>
    </row>
    <row r="13" spans="2:8" s="232" customFormat="1" ht="20.45" customHeight="1" x14ac:dyDescent="0.25">
      <c r="B13" s="238" t="s">
        <v>124</v>
      </c>
      <c r="C13" s="278">
        <v>15509</v>
      </c>
      <c r="D13" s="278" t="s">
        <v>301</v>
      </c>
      <c r="E13" s="278">
        <v>17666</v>
      </c>
      <c r="F13" s="278" t="s">
        <v>301</v>
      </c>
      <c r="H13" s="237"/>
    </row>
    <row r="14" spans="2:8" ht="20.45" customHeight="1" x14ac:dyDescent="0.25">
      <c r="B14" s="238" t="s">
        <v>377</v>
      </c>
      <c r="C14" s="278">
        <v>10247</v>
      </c>
      <c r="D14" s="278" t="s">
        <v>301</v>
      </c>
      <c r="E14" s="278">
        <v>173900</v>
      </c>
      <c r="F14" s="278" t="s">
        <v>301</v>
      </c>
      <c r="H14" s="237"/>
    </row>
    <row r="15" spans="2:8" ht="20.45" customHeight="1" x14ac:dyDescent="0.25">
      <c r="B15" s="238" t="s">
        <v>121</v>
      </c>
      <c r="C15" s="278">
        <v>23661</v>
      </c>
      <c r="D15" s="278">
        <v>44894</v>
      </c>
      <c r="E15" s="278">
        <v>68001</v>
      </c>
      <c r="F15" s="278">
        <v>58981</v>
      </c>
      <c r="H15" s="237"/>
    </row>
    <row r="16" spans="2:8" ht="20.45" customHeight="1" x14ac:dyDescent="0.25">
      <c r="B16" s="238" t="s">
        <v>373</v>
      </c>
      <c r="C16" s="278">
        <v>38210</v>
      </c>
      <c r="D16" s="278">
        <v>21325</v>
      </c>
      <c r="E16" s="278">
        <v>149426</v>
      </c>
      <c r="F16" s="278">
        <v>28252</v>
      </c>
      <c r="H16" s="237"/>
    </row>
    <row r="17" spans="2:11" ht="20.45" customHeight="1" x14ac:dyDescent="0.25">
      <c r="B17" s="238" t="s">
        <v>122</v>
      </c>
      <c r="C17" s="278">
        <v>22767</v>
      </c>
      <c r="D17" s="278">
        <v>8190</v>
      </c>
      <c r="E17" s="278">
        <v>56560</v>
      </c>
      <c r="F17" s="278">
        <v>15134</v>
      </c>
      <c r="H17" s="237"/>
      <c r="I17" s="232"/>
    </row>
    <row r="18" spans="2:11" ht="20.45" customHeight="1" x14ac:dyDescent="0.25">
      <c r="B18" s="238" t="s">
        <v>431</v>
      </c>
      <c r="C18" s="278">
        <v>100087</v>
      </c>
      <c r="D18" s="278">
        <v>35636</v>
      </c>
      <c r="E18" s="278" t="s">
        <v>301</v>
      </c>
      <c r="F18" s="278" t="s">
        <v>301</v>
      </c>
      <c r="H18" s="237"/>
      <c r="I18" s="232"/>
    </row>
    <row r="19" spans="2:11" ht="20.45" customHeight="1" x14ac:dyDescent="0.25">
      <c r="B19" s="238" t="s">
        <v>381</v>
      </c>
      <c r="C19" s="278">
        <v>-37052</v>
      </c>
      <c r="D19" s="278">
        <v>-27669</v>
      </c>
      <c r="E19" s="278">
        <v>-84622</v>
      </c>
      <c r="F19" s="278">
        <v>-76972</v>
      </c>
      <c r="H19" s="237"/>
      <c r="I19" s="232"/>
    </row>
    <row r="20" spans="2:11" ht="20.45" customHeight="1" x14ac:dyDescent="0.25">
      <c r="B20" s="238" t="s">
        <v>374</v>
      </c>
      <c r="C20" s="278">
        <v>1612</v>
      </c>
      <c r="D20" s="278" t="s">
        <v>301</v>
      </c>
      <c r="E20" s="278">
        <v>3061</v>
      </c>
      <c r="F20" s="278" t="s">
        <v>301</v>
      </c>
      <c r="H20" s="237"/>
      <c r="I20" s="232"/>
    </row>
    <row r="21" spans="2:11" ht="20.45" customHeight="1" x14ac:dyDescent="0.25">
      <c r="B21" s="238" t="s">
        <v>303</v>
      </c>
      <c r="C21" s="278" t="s">
        <v>301</v>
      </c>
      <c r="D21" s="278">
        <v>1752</v>
      </c>
      <c r="E21" s="278" t="s">
        <v>301</v>
      </c>
      <c r="F21" s="278">
        <v>1752</v>
      </c>
      <c r="H21" s="237"/>
      <c r="I21" s="232"/>
    </row>
    <row r="22" spans="2:11" ht="20.45" customHeight="1" x14ac:dyDescent="0.25">
      <c r="B22" s="238" t="s">
        <v>382</v>
      </c>
      <c r="C22" s="278" t="s">
        <v>301</v>
      </c>
      <c r="D22" s="278">
        <v>427</v>
      </c>
      <c r="E22" s="278" t="s">
        <v>301</v>
      </c>
      <c r="F22" s="278">
        <v>18554</v>
      </c>
      <c r="H22" s="237"/>
      <c r="I22" s="232"/>
    </row>
    <row r="23" spans="2:11" ht="20.45" customHeight="1" x14ac:dyDescent="0.25">
      <c r="B23" s="238" t="s">
        <v>375</v>
      </c>
      <c r="C23" s="161">
        <v>18143</v>
      </c>
      <c r="D23" s="161">
        <v>12443</v>
      </c>
      <c r="E23" s="161">
        <v>48332</v>
      </c>
      <c r="F23" s="161">
        <v>52660</v>
      </c>
      <c r="H23" s="49"/>
      <c r="I23" s="232"/>
    </row>
    <row r="24" spans="2:11" ht="20.45" customHeight="1" x14ac:dyDescent="0.25">
      <c r="B24" s="238"/>
      <c r="C24" s="283">
        <v>411748</v>
      </c>
      <c r="D24" s="283">
        <v>278827</v>
      </c>
      <c r="E24" s="283">
        <v>1020269</v>
      </c>
      <c r="F24" s="283">
        <v>610833</v>
      </c>
      <c r="H24" s="49"/>
      <c r="I24" s="232"/>
    </row>
    <row r="25" spans="2:11" ht="20.45" customHeight="1" x14ac:dyDescent="0.25">
      <c r="B25" s="239" t="s">
        <v>123</v>
      </c>
      <c r="C25" s="278"/>
      <c r="D25" s="278"/>
      <c r="E25" s="278"/>
      <c r="F25" s="278"/>
      <c r="H25" s="49"/>
      <c r="I25" s="232"/>
    </row>
    <row r="26" spans="2:11" ht="20.45" customHeight="1" x14ac:dyDescent="0.25">
      <c r="B26" s="238" t="s">
        <v>457</v>
      </c>
      <c r="C26" s="278">
        <v>-233923</v>
      </c>
      <c r="D26" s="278">
        <v>-294081</v>
      </c>
      <c r="E26" s="278">
        <v>-693591</v>
      </c>
      <c r="F26" s="278">
        <v>-883413</v>
      </c>
      <c r="I26" s="232"/>
    </row>
    <row r="27" spans="2:11" ht="20.45" customHeight="1" x14ac:dyDescent="0.25">
      <c r="B27" s="238" t="s">
        <v>304</v>
      </c>
      <c r="C27" s="278">
        <v>-2088</v>
      </c>
      <c r="D27" s="278">
        <v>-6264</v>
      </c>
      <c r="E27" s="278">
        <v>-5298</v>
      </c>
      <c r="F27" s="278">
        <v>-18870</v>
      </c>
    </row>
    <row r="28" spans="2:11" ht="20.45" customHeight="1" x14ac:dyDescent="0.25">
      <c r="B28" s="238" t="s">
        <v>376</v>
      </c>
      <c r="C28" s="278">
        <v>-168600</v>
      </c>
      <c r="D28" s="278">
        <v>-504600</v>
      </c>
      <c r="E28" s="278" t="s">
        <v>301</v>
      </c>
      <c r="F28" s="278">
        <v>-212221</v>
      </c>
      <c r="H28" s="49"/>
      <c r="J28" s="49"/>
    </row>
    <row r="29" spans="2:11" ht="20.45" customHeight="1" x14ac:dyDescent="0.25">
      <c r="B29" s="238" t="s">
        <v>305</v>
      </c>
      <c r="C29" s="278" t="s">
        <v>301</v>
      </c>
      <c r="D29" s="278">
        <v>-491036</v>
      </c>
      <c r="E29" s="278" t="s">
        <v>301</v>
      </c>
      <c r="F29" s="278">
        <v>-491036</v>
      </c>
      <c r="I29" s="49"/>
      <c r="J29" s="49"/>
    </row>
    <row r="30" spans="2:11" ht="20.45" customHeight="1" x14ac:dyDescent="0.25">
      <c r="B30" s="238" t="s">
        <v>124</v>
      </c>
      <c r="C30" s="278">
        <v>-30056</v>
      </c>
      <c r="D30" s="278">
        <v>-17752</v>
      </c>
      <c r="E30" s="278" t="s">
        <v>301</v>
      </c>
      <c r="F30" s="278">
        <v>-10461</v>
      </c>
      <c r="H30" s="49"/>
      <c r="I30" s="49"/>
    </row>
    <row r="31" spans="2:11" ht="20.45" customHeight="1" x14ac:dyDescent="0.25">
      <c r="B31" s="238" t="s">
        <v>377</v>
      </c>
      <c r="C31" s="278" t="s">
        <v>301</v>
      </c>
      <c r="D31" s="278">
        <v>-78413</v>
      </c>
      <c r="E31" s="278">
        <v>-132591</v>
      </c>
      <c r="F31" s="278">
        <v>-220992</v>
      </c>
      <c r="H31" s="49"/>
      <c r="I31" s="49"/>
    </row>
    <row r="32" spans="2:11" ht="20.45" customHeight="1" x14ac:dyDescent="0.25">
      <c r="B32" s="238" t="s">
        <v>306</v>
      </c>
      <c r="C32" s="278">
        <v>-3574</v>
      </c>
      <c r="D32" s="278">
        <v>-16124</v>
      </c>
      <c r="E32" s="278">
        <v>-33847</v>
      </c>
      <c r="F32" s="278">
        <v>-50272</v>
      </c>
      <c r="I32" s="49"/>
      <c r="J32" s="49"/>
      <c r="K32" s="49"/>
    </row>
    <row r="33" spans="2:11" s="232" customFormat="1" ht="20.45" customHeight="1" x14ac:dyDescent="0.25">
      <c r="B33" s="238" t="s">
        <v>378</v>
      </c>
      <c r="C33" s="278"/>
      <c r="D33" s="278"/>
      <c r="E33" s="278">
        <v>-301940</v>
      </c>
      <c r="F33" s="278">
        <v>-577129</v>
      </c>
      <c r="I33" s="237"/>
      <c r="J33" s="237"/>
      <c r="K33" s="237"/>
    </row>
    <row r="34" spans="2:11" ht="20.45" customHeight="1" x14ac:dyDescent="0.25">
      <c r="B34" s="238" t="s">
        <v>432</v>
      </c>
      <c r="C34" s="278">
        <v>-48819</v>
      </c>
      <c r="D34" s="278" t="s">
        <v>301</v>
      </c>
      <c r="E34" s="278">
        <v>-1235980</v>
      </c>
      <c r="F34" s="278" t="s">
        <v>301</v>
      </c>
      <c r="I34" s="49"/>
      <c r="J34" s="49"/>
      <c r="K34" s="49"/>
    </row>
    <row r="35" spans="2:11" ht="20.45" customHeight="1" x14ac:dyDescent="0.25">
      <c r="B35" s="238" t="s">
        <v>307</v>
      </c>
      <c r="C35" s="278">
        <v>-6336</v>
      </c>
      <c r="D35" s="278">
        <v>-6101</v>
      </c>
      <c r="E35" s="278">
        <v>-18809</v>
      </c>
      <c r="F35" s="278">
        <v>-18580</v>
      </c>
      <c r="I35" s="49"/>
      <c r="J35" s="49"/>
      <c r="K35" s="49"/>
    </row>
    <row r="36" spans="2:11" ht="20.45" customHeight="1" x14ac:dyDescent="0.25">
      <c r="B36" s="238" t="s">
        <v>379</v>
      </c>
      <c r="C36" s="278">
        <v>-10980</v>
      </c>
      <c r="D36" s="278">
        <v>-5651</v>
      </c>
      <c r="E36" s="278">
        <v>-27702</v>
      </c>
      <c r="F36" s="278">
        <v>-5651</v>
      </c>
      <c r="H36" s="49"/>
      <c r="I36" s="49"/>
      <c r="J36" s="49"/>
      <c r="K36" s="49"/>
    </row>
    <row r="37" spans="2:11" ht="21" customHeight="1" x14ac:dyDescent="0.25">
      <c r="B37" s="238" t="s">
        <v>380</v>
      </c>
      <c r="C37" s="278">
        <v>-16833</v>
      </c>
      <c r="D37" s="278">
        <v>-14295</v>
      </c>
      <c r="E37" s="278">
        <v>-67331</v>
      </c>
      <c r="F37" s="278">
        <v>-64390</v>
      </c>
      <c r="H37" s="49"/>
      <c r="I37" s="49"/>
      <c r="K37" s="49"/>
    </row>
    <row r="38" spans="2:11" ht="21" customHeight="1" x14ac:dyDescent="0.25">
      <c r="B38" s="238"/>
      <c r="C38" s="283">
        <v>-521209</v>
      </c>
      <c r="D38" s="283">
        <v>-1434317</v>
      </c>
      <c r="E38" s="283">
        <v>-2517089</v>
      </c>
      <c r="F38" s="283">
        <v>-2553015</v>
      </c>
      <c r="H38" s="49"/>
      <c r="J38" s="49"/>
      <c r="K38" s="49"/>
    </row>
    <row r="39" spans="2:11" ht="21" customHeight="1" x14ac:dyDescent="0.25">
      <c r="B39" s="239" t="s">
        <v>125</v>
      </c>
      <c r="C39" s="283">
        <v>-109461</v>
      </c>
      <c r="D39" s="283">
        <v>-1155490</v>
      </c>
      <c r="E39" s="283">
        <v>-1496820</v>
      </c>
      <c r="F39" s="283">
        <v>-1942182</v>
      </c>
      <c r="H39" s="49"/>
      <c r="I39" s="49"/>
      <c r="J39" s="49"/>
      <c r="K39" s="49"/>
    </row>
    <row r="40" spans="2:11" ht="15" customHeight="1" x14ac:dyDescent="0.25">
      <c r="E40" s="232"/>
      <c r="F40" s="232"/>
    </row>
  </sheetData>
  <mergeCells count="3">
    <mergeCell ref="B4:E6"/>
    <mergeCell ref="C8:D8"/>
    <mergeCell ref="E8:F8"/>
  </mergeCells>
  <conditionalFormatting sqref="B10:B39">
    <cfRule type="expression" dxfId="17" priority="23">
      <formula>MOD(ROW(),2)=0</formula>
    </cfRule>
  </conditionalFormatting>
  <conditionalFormatting sqref="E10:F17 E19:F39">
    <cfRule type="expression" dxfId="16" priority="20">
      <formula>MOD(ROW(),2)=0</formula>
    </cfRule>
  </conditionalFormatting>
  <conditionalFormatting sqref="C10:D39">
    <cfRule type="expression" dxfId="15" priority="13">
      <formula>MOD(ROW(),2)=0</formula>
    </cfRule>
  </conditionalFormatting>
  <conditionalFormatting sqref="E18:F18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I37"/>
  <sheetViews>
    <sheetView showGridLines="0" showRowColHeaders="0" zoomScale="80" zoomScaleNormal="80" workbookViewId="0">
      <selection activeCell="E14" sqref="E14"/>
    </sheetView>
  </sheetViews>
  <sheetFormatPr defaultColWidth="8.7109375" defaultRowHeight="15" x14ac:dyDescent="0.25"/>
  <cols>
    <col min="1" max="1" width="13.85546875" customWidth="1"/>
    <col min="2" max="2" width="30.140625" customWidth="1"/>
    <col min="3" max="9" width="13.5703125" customWidth="1"/>
    <col min="10" max="10" width="4.140625" customWidth="1"/>
    <col min="11" max="11" width="8.7109375" customWidth="1"/>
  </cols>
  <sheetData>
    <row r="4" spans="2:9" ht="15" customHeight="1" x14ac:dyDescent="0.25">
      <c r="B4" s="310"/>
      <c r="C4" s="310"/>
      <c r="D4" s="310"/>
      <c r="E4" s="310"/>
      <c r="F4" s="310"/>
      <c r="G4" s="310"/>
      <c r="H4" s="310"/>
      <c r="I4" s="310"/>
    </row>
    <row r="5" spans="2:9" ht="15" customHeight="1" x14ac:dyDescent="0.25">
      <c r="B5" s="310"/>
      <c r="C5" s="310"/>
      <c r="D5" s="310"/>
      <c r="E5" s="310"/>
      <c r="F5" s="310"/>
      <c r="G5" s="310"/>
      <c r="H5" s="310"/>
      <c r="I5" s="310"/>
    </row>
    <row r="6" spans="2:9" ht="15" customHeight="1" x14ac:dyDescent="0.25">
      <c r="B6" s="310"/>
      <c r="C6" s="310"/>
      <c r="D6" s="310"/>
      <c r="E6" s="310"/>
      <c r="F6" s="310"/>
      <c r="G6" s="310"/>
      <c r="H6" s="310"/>
      <c r="I6" s="310"/>
    </row>
    <row r="7" spans="2:9" ht="20.100000000000001" customHeight="1" x14ac:dyDescent="0.25">
      <c r="B7" s="18" t="s">
        <v>21</v>
      </c>
    </row>
    <row r="8" spans="2:9" ht="31.5" customHeight="1" x14ac:dyDescent="0.25">
      <c r="B8" s="86" t="s">
        <v>25</v>
      </c>
      <c r="C8" s="153">
        <v>2022</v>
      </c>
      <c r="D8" s="153">
        <v>2023</v>
      </c>
      <c r="E8" s="153">
        <v>2024</v>
      </c>
      <c r="F8" s="153">
        <v>2025</v>
      </c>
      <c r="G8" s="153">
        <v>2026</v>
      </c>
      <c r="H8" s="153" t="s">
        <v>383</v>
      </c>
      <c r="I8" s="153" t="s">
        <v>0</v>
      </c>
    </row>
    <row r="9" spans="2:9" ht="20.45" customHeight="1" x14ac:dyDescent="0.25">
      <c r="B9" s="54" t="s">
        <v>24</v>
      </c>
      <c r="C9" s="243"/>
      <c r="D9" s="243"/>
      <c r="E9" s="243"/>
      <c r="F9" s="243"/>
      <c r="G9" s="243"/>
      <c r="H9" s="243"/>
      <c r="I9" s="244"/>
    </row>
    <row r="10" spans="2:9" ht="20.45" customHeight="1" x14ac:dyDescent="0.25">
      <c r="B10" s="52" t="s">
        <v>126</v>
      </c>
      <c r="C10" s="253">
        <v>187950</v>
      </c>
      <c r="D10" s="253" t="s">
        <v>301</v>
      </c>
      <c r="E10" s="253">
        <v>5406600</v>
      </c>
      <c r="F10" s="253" t="s">
        <v>301</v>
      </c>
      <c r="G10" s="78" t="s">
        <v>301</v>
      </c>
      <c r="H10" s="78" t="s">
        <v>301</v>
      </c>
      <c r="I10" s="78">
        <v>5594550</v>
      </c>
    </row>
    <row r="11" spans="2:9" ht="20.45" customHeight="1" x14ac:dyDescent="0.25">
      <c r="B11" s="79" t="s">
        <v>127</v>
      </c>
      <c r="C11" s="80">
        <v>187950</v>
      </c>
      <c r="D11" s="80" t="s">
        <v>301</v>
      </c>
      <c r="E11" s="80">
        <v>5406600</v>
      </c>
      <c r="F11" s="80" t="s">
        <v>301</v>
      </c>
      <c r="G11" s="80" t="s">
        <v>301</v>
      </c>
      <c r="H11" s="81" t="s">
        <v>301</v>
      </c>
      <c r="I11" s="81">
        <v>5594550</v>
      </c>
    </row>
    <row r="12" spans="2:9" ht="20.45" customHeight="1" x14ac:dyDescent="0.25">
      <c r="B12" s="54" t="s">
        <v>128</v>
      </c>
      <c r="C12" s="240"/>
      <c r="D12" s="240"/>
      <c r="E12" s="240"/>
      <c r="F12" s="240"/>
      <c r="G12" s="240"/>
      <c r="H12" s="240"/>
      <c r="I12" s="241"/>
    </row>
    <row r="13" spans="2:9" ht="20.45" customHeight="1" x14ac:dyDescent="0.25">
      <c r="B13" s="52" t="s">
        <v>295</v>
      </c>
      <c r="C13" s="240">
        <v>57209</v>
      </c>
      <c r="D13" s="240">
        <v>294987</v>
      </c>
      <c r="E13" s="240">
        <v>395350</v>
      </c>
      <c r="F13" s="240">
        <v>1322523</v>
      </c>
      <c r="G13" s="240">
        <v>1040326</v>
      </c>
      <c r="H13" s="240">
        <v>1173829</v>
      </c>
      <c r="I13" s="240">
        <v>4284224</v>
      </c>
    </row>
    <row r="14" spans="2:9" ht="20.45" customHeight="1" x14ac:dyDescent="0.25">
      <c r="B14" s="52" t="s">
        <v>296</v>
      </c>
      <c r="C14" s="240">
        <v>809</v>
      </c>
      <c r="D14" s="240">
        <v>2379</v>
      </c>
      <c r="E14" s="240" t="s">
        <v>301</v>
      </c>
      <c r="F14" s="240" t="s">
        <v>301</v>
      </c>
      <c r="G14" s="240" t="s">
        <v>301</v>
      </c>
      <c r="H14" s="240" t="s">
        <v>301</v>
      </c>
      <c r="I14" s="240">
        <v>3188</v>
      </c>
    </row>
    <row r="15" spans="2:9" ht="20.45" customHeight="1" x14ac:dyDescent="0.25">
      <c r="B15" s="52" t="s">
        <v>297</v>
      </c>
      <c r="C15" s="240">
        <v>181891</v>
      </c>
      <c r="D15" s="240">
        <v>597263</v>
      </c>
      <c r="E15" s="240">
        <v>270000</v>
      </c>
      <c r="F15" s="240" t="s">
        <v>301</v>
      </c>
      <c r="G15" s="240" t="s">
        <v>301</v>
      </c>
      <c r="H15" s="240">
        <v>500000</v>
      </c>
      <c r="I15" s="240">
        <v>1549154</v>
      </c>
    </row>
    <row r="16" spans="2:9" ht="20.45" customHeight="1" x14ac:dyDescent="0.25">
      <c r="B16" s="52" t="s">
        <v>298</v>
      </c>
      <c r="C16" s="253">
        <v>4476</v>
      </c>
      <c r="D16" s="253" t="s">
        <v>301</v>
      </c>
      <c r="E16" s="253" t="s">
        <v>301</v>
      </c>
      <c r="F16" s="253" t="s">
        <v>301</v>
      </c>
      <c r="G16" s="253" t="s">
        <v>301</v>
      </c>
      <c r="H16" s="253" t="s">
        <v>301</v>
      </c>
      <c r="I16" s="253">
        <v>4476</v>
      </c>
    </row>
    <row r="17" spans="2:9" ht="20.45" customHeight="1" x14ac:dyDescent="0.25">
      <c r="B17" s="79" t="s">
        <v>129</v>
      </c>
      <c r="C17" s="80">
        <v>244385</v>
      </c>
      <c r="D17" s="80">
        <v>894629</v>
      </c>
      <c r="E17" s="80">
        <v>665350</v>
      </c>
      <c r="F17" s="80">
        <v>1322523</v>
      </c>
      <c r="G17" s="80">
        <v>1040326</v>
      </c>
      <c r="H17" s="81">
        <v>1673829</v>
      </c>
      <c r="I17" s="81">
        <v>5841042</v>
      </c>
    </row>
    <row r="18" spans="2:9" ht="20.45" customHeight="1" x14ac:dyDescent="0.25">
      <c r="B18" s="52" t="s">
        <v>130</v>
      </c>
      <c r="C18" s="240">
        <v>-2425</v>
      </c>
      <c r="D18" s="240">
        <v>-2910</v>
      </c>
      <c r="E18" s="240">
        <v>-6529</v>
      </c>
      <c r="F18" s="240">
        <v>-3967</v>
      </c>
      <c r="G18" s="240">
        <v>-3983</v>
      </c>
      <c r="H18" s="240">
        <v>-23498</v>
      </c>
      <c r="I18" s="240">
        <v>-43312</v>
      </c>
    </row>
    <row r="19" spans="2:9" ht="20.45" customHeight="1" x14ac:dyDescent="0.25">
      <c r="B19" s="52" t="s">
        <v>131</v>
      </c>
      <c r="C19" s="240" t="s">
        <v>301</v>
      </c>
      <c r="D19" s="240" t="s">
        <v>301</v>
      </c>
      <c r="E19" s="240">
        <v>-10432</v>
      </c>
      <c r="F19" s="240" t="s">
        <v>301</v>
      </c>
      <c r="G19" s="240" t="s">
        <v>301</v>
      </c>
      <c r="H19" s="240" t="s">
        <v>301</v>
      </c>
      <c r="I19" s="240">
        <v>-10432</v>
      </c>
    </row>
    <row r="20" spans="2:9" ht="20.45" customHeight="1" x14ac:dyDescent="0.25">
      <c r="B20" s="52" t="s">
        <v>132</v>
      </c>
      <c r="C20" s="240" t="s">
        <v>301</v>
      </c>
      <c r="D20" s="240" t="s">
        <v>301</v>
      </c>
      <c r="E20" s="240" t="s">
        <v>301</v>
      </c>
      <c r="F20" s="240">
        <v>-6267</v>
      </c>
      <c r="G20" s="240">
        <v>-6267</v>
      </c>
      <c r="H20" s="240">
        <v>-362</v>
      </c>
      <c r="I20" s="240">
        <v>-12896</v>
      </c>
    </row>
    <row r="21" spans="2:9" ht="20.45" customHeight="1" thickBot="1" x14ac:dyDescent="0.3">
      <c r="B21" s="54" t="s">
        <v>133</v>
      </c>
      <c r="C21" s="259">
        <v>429910</v>
      </c>
      <c r="D21" s="259">
        <v>891719</v>
      </c>
      <c r="E21" s="259">
        <v>6054989</v>
      </c>
      <c r="F21" s="259">
        <v>1312289</v>
      </c>
      <c r="G21" s="259">
        <v>1030076</v>
      </c>
      <c r="H21" s="259">
        <v>1649969</v>
      </c>
      <c r="I21" s="259">
        <v>11368952</v>
      </c>
    </row>
    <row r="22" spans="2:9" ht="15.75" thickTop="1" x14ac:dyDescent="0.25">
      <c r="C22" s="232"/>
      <c r="D22" s="232"/>
      <c r="E22" s="232"/>
      <c r="F22" s="232"/>
      <c r="G22" s="232"/>
      <c r="H22" s="232"/>
      <c r="I22" s="232"/>
    </row>
    <row r="26" spans="2:9" x14ac:dyDescent="0.25">
      <c r="C26" s="49"/>
      <c r="G26" s="49"/>
    </row>
    <row r="27" spans="2:9" x14ac:dyDescent="0.25">
      <c r="C27" s="49"/>
      <c r="G27" s="49"/>
    </row>
    <row r="29" spans="2:9" x14ac:dyDescent="0.25">
      <c r="C29" s="49"/>
      <c r="D29" s="49"/>
      <c r="E29" s="49"/>
      <c r="F29" s="49"/>
      <c r="G29" s="49"/>
      <c r="H29" s="49"/>
      <c r="I29" s="49"/>
    </row>
    <row r="30" spans="2:9" x14ac:dyDescent="0.25">
      <c r="C30" s="49"/>
      <c r="D30" s="49"/>
      <c r="E30" s="49"/>
      <c r="F30" s="49"/>
    </row>
    <row r="31" spans="2:9" x14ac:dyDescent="0.25">
      <c r="C31" s="49"/>
      <c r="D31" s="49"/>
      <c r="E31" s="49"/>
      <c r="F31" s="49"/>
      <c r="G31" s="49"/>
    </row>
    <row r="32" spans="2:9" x14ac:dyDescent="0.25">
      <c r="C32" s="49"/>
      <c r="D32" s="49"/>
      <c r="E32" s="49"/>
      <c r="F32" s="49"/>
    </row>
    <row r="33" spans="3:9" x14ac:dyDescent="0.25">
      <c r="C33" s="49"/>
      <c r="D33" s="49"/>
      <c r="E33" s="49"/>
      <c r="F33" s="49"/>
      <c r="G33" s="49"/>
      <c r="H33" s="49"/>
      <c r="I33" s="49"/>
    </row>
    <row r="34" spans="3:9" x14ac:dyDescent="0.25">
      <c r="C34" s="49"/>
      <c r="D34" s="49"/>
      <c r="G34" s="49"/>
      <c r="H34" s="49"/>
      <c r="I34" s="49"/>
    </row>
    <row r="35" spans="3:9" x14ac:dyDescent="0.25">
      <c r="G35" s="49"/>
    </row>
    <row r="36" spans="3:9" x14ac:dyDescent="0.25">
      <c r="H36" s="49"/>
      <c r="I36" s="49"/>
    </row>
    <row r="37" spans="3:9" x14ac:dyDescent="0.25">
      <c r="C37" s="49"/>
      <c r="D37" s="49"/>
      <c r="E37" s="49"/>
      <c r="F37" s="49"/>
      <c r="G37" s="49"/>
      <c r="H37" s="49"/>
      <c r="I37" s="49"/>
    </row>
  </sheetData>
  <mergeCells count="1">
    <mergeCell ref="B4:I6"/>
  </mergeCells>
  <conditionalFormatting sqref="B9:I20">
    <cfRule type="expression" dxfId="13" priority="2">
      <formula>MOD(ROW(),2)=0</formula>
    </cfRule>
  </conditionalFormatting>
  <conditionalFormatting sqref="B21:I21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I37"/>
  <sheetViews>
    <sheetView showGridLines="0" showRowColHeaders="0" zoomScale="80" zoomScaleNormal="80" workbookViewId="0">
      <selection activeCell="D25" sqref="D25"/>
    </sheetView>
  </sheetViews>
  <sheetFormatPr defaultColWidth="2.7109375" defaultRowHeight="15" customHeight="1" x14ac:dyDescent="0.25"/>
  <cols>
    <col min="1" max="1" width="13.8554687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53" width="6.7109375" customWidth="1"/>
  </cols>
  <sheetData>
    <row r="4" spans="2:9" x14ac:dyDescent="0.25">
      <c r="B4" s="310"/>
      <c r="C4" s="311"/>
      <c r="D4" s="311"/>
      <c r="E4" s="311"/>
    </row>
    <row r="5" spans="2:9" x14ac:dyDescent="0.25">
      <c r="B5" s="311"/>
      <c r="C5" s="311"/>
      <c r="D5" s="311"/>
      <c r="E5" s="311"/>
    </row>
    <row r="6" spans="2:9" ht="21.95" customHeight="1" x14ac:dyDescent="0.25">
      <c r="B6" s="311"/>
      <c r="C6" s="311"/>
      <c r="D6" s="311"/>
      <c r="E6" s="311"/>
    </row>
    <row r="7" spans="2:9" ht="21.6" customHeight="1" thickBot="1" x14ac:dyDescent="0.3">
      <c r="B7" s="22" t="s">
        <v>21</v>
      </c>
      <c r="C7" s="2"/>
      <c r="D7" s="2"/>
    </row>
    <row r="8" spans="2:9" ht="20.45" customHeight="1" thickBot="1" x14ac:dyDescent="0.3">
      <c r="B8" s="315" t="s">
        <v>27</v>
      </c>
      <c r="C8" s="318" t="s">
        <v>28</v>
      </c>
      <c r="D8" s="318" t="s">
        <v>29</v>
      </c>
      <c r="E8" s="318" t="s">
        <v>24</v>
      </c>
      <c r="F8" s="312" t="s">
        <v>25</v>
      </c>
      <c r="G8" s="312"/>
      <c r="H8" s="312"/>
      <c r="I8" s="313"/>
    </row>
    <row r="9" spans="2:9" ht="20.45" customHeight="1" thickBot="1" x14ac:dyDescent="0.3">
      <c r="B9" s="316"/>
      <c r="C9" s="319"/>
      <c r="D9" s="319"/>
      <c r="E9" s="319"/>
      <c r="F9" s="314">
        <v>44834</v>
      </c>
      <c r="G9" s="312"/>
      <c r="H9" s="313"/>
      <c r="I9" s="131">
        <v>44561</v>
      </c>
    </row>
    <row r="10" spans="2:9" ht="32.25" customHeight="1" thickBot="1" x14ac:dyDescent="0.3">
      <c r="B10" s="317"/>
      <c r="C10" s="320"/>
      <c r="D10" s="320"/>
      <c r="E10" s="320"/>
      <c r="F10" s="104" t="s">
        <v>30</v>
      </c>
      <c r="G10" s="105" t="s">
        <v>31</v>
      </c>
      <c r="H10" s="105" t="s">
        <v>0</v>
      </c>
      <c r="I10" s="105" t="s">
        <v>0</v>
      </c>
    </row>
    <row r="11" spans="2:9" ht="21" customHeight="1" x14ac:dyDescent="0.25">
      <c r="B11" s="88" t="s">
        <v>134</v>
      </c>
      <c r="C11" s="261"/>
      <c r="D11" s="262"/>
      <c r="E11" s="262"/>
      <c r="F11" s="89"/>
      <c r="G11" s="89"/>
      <c r="H11" s="89"/>
      <c r="I11" s="89"/>
    </row>
    <row r="12" spans="2:9" ht="21" customHeight="1" x14ac:dyDescent="0.25">
      <c r="B12" s="90" t="s">
        <v>142</v>
      </c>
      <c r="C12" s="261">
        <v>2024</v>
      </c>
      <c r="D12" s="263">
        <v>9.2499999999999999E-2</v>
      </c>
      <c r="E12" s="263" t="s">
        <v>308</v>
      </c>
      <c r="F12" s="89">
        <v>187950</v>
      </c>
      <c r="G12" s="89">
        <v>5406600</v>
      </c>
      <c r="H12" s="89">
        <v>5594550</v>
      </c>
      <c r="I12" s="89">
        <v>5622673</v>
      </c>
    </row>
    <row r="13" spans="2:9" ht="21" customHeight="1" x14ac:dyDescent="0.25">
      <c r="B13" s="90" t="s">
        <v>130</v>
      </c>
      <c r="C13" s="261"/>
      <c r="D13" s="263"/>
      <c r="E13" s="263"/>
      <c r="F13" s="89" t="s">
        <v>301</v>
      </c>
      <c r="G13" s="89">
        <v>-6380</v>
      </c>
      <c r="H13" s="89">
        <v>-6380</v>
      </c>
      <c r="I13" s="89">
        <v>-8220</v>
      </c>
    </row>
    <row r="14" spans="2:9" ht="21" customHeight="1" x14ac:dyDescent="0.25">
      <c r="B14" s="90" t="s">
        <v>131</v>
      </c>
      <c r="C14" s="261"/>
      <c r="D14" s="263"/>
      <c r="E14" s="263"/>
      <c r="F14" s="91" t="s">
        <v>301</v>
      </c>
      <c r="G14" s="91">
        <v>-10432</v>
      </c>
      <c r="H14" s="91">
        <v>-10432</v>
      </c>
      <c r="I14" s="91">
        <v>-13356</v>
      </c>
    </row>
    <row r="15" spans="2:9" ht="21" customHeight="1" x14ac:dyDescent="0.25">
      <c r="B15" s="88" t="s">
        <v>135</v>
      </c>
      <c r="C15" s="261"/>
      <c r="D15" s="263"/>
      <c r="E15" s="263"/>
      <c r="F15" s="200">
        <v>187950</v>
      </c>
      <c r="G15" s="200">
        <v>5389788</v>
      </c>
      <c r="H15" s="200">
        <v>5577738</v>
      </c>
      <c r="I15" s="200">
        <v>5601097</v>
      </c>
    </row>
    <row r="16" spans="2:9" ht="21" customHeight="1" x14ac:dyDescent="0.25">
      <c r="B16" s="88" t="s">
        <v>136</v>
      </c>
      <c r="C16" s="261"/>
      <c r="D16" s="262"/>
      <c r="E16" s="262"/>
      <c r="F16" s="89"/>
      <c r="G16" s="89"/>
      <c r="H16" s="89"/>
      <c r="I16" s="89"/>
    </row>
    <row r="17" spans="2:9" ht="21" customHeight="1" x14ac:dyDescent="0.25">
      <c r="B17" s="90" t="s">
        <v>143</v>
      </c>
      <c r="C17" s="261">
        <v>2023</v>
      </c>
      <c r="D17" s="263" t="s">
        <v>309</v>
      </c>
      <c r="E17" s="263" t="s">
        <v>10</v>
      </c>
      <c r="F17" s="89">
        <v>2933</v>
      </c>
      <c r="G17" s="89">
        <v>255</v>
      </c>
      <c r="H17" s="89">
        <v>3188</v>
      </c>
      <c r="I17" s="89">
        <v>5647</v>
      </c>
    </row>
    <row r="18" spans="2:9" ht="21" customHeight="1" x14ac:dyDescent="0.25">
      <c r="B18" s="90" t="s">
        <v>144</v>
      </c>
      <c r="C18" s="261">
        <v>2022</v>
      </c>
      <c r="D18" s="263" t="s">
        <v>310</v>
      </c>
      <c r="E18" s="263" t="s">
        <v>10</v>
      </c>
      <c r="F18" s="91">
        <v>57580</v>
      </c>
      <c r="G18" s="91" t="s">
        <v>301</v>
      </c>
      <c r="H18" s="91">
        <v>57580</v>
      </c>
      <c r="I18" s="91">
        <v>52430</v>
      </c>
    </row>
    <row r="19" spans="2:9" ht="21" customHeight="1" x14ac:dyDescent="0.25">
      <c r="B19" s="88" t="s">
        <v>138</v>
      </c>
      <c r="C19" s="261"/>
      <c r="D19" s="263"/>
      <c r="E19" s="263"/>
      <c r="F19" s="200">
        <v>60513</v>
      </c>
      <c r="G19" s="200">
        <v>255</v>
      </c>
      <c r="H19" s="200">
        <v>60768</v>
      </c>
      <c r="I19" s="200">
        <v>58077</v>
      </c>
    </row>
    <row r="20" spans="2:9" ht="21" customHeight="1" x14ac:dyDescent="0.25">
      <c r="B20" s="88" t="s">
        <v>139</v>
      </c>
      <c r="C20" s="261"/>
      <c r="D20" s="263"/>
      <c r="E20" s="263"/>
      <c r="F20" s="200">
        <v>248463</v>
      </c>
      <c r="G20" s="200">
        <v>5390043</v>
      </c>
      <c r="H20" s="200">
        <v>5638506</v>
      </c>
      <c r="I20" s="200">
        <v>5659174</v>
      </c>
    </row>
    <row r="21" spans="2:9" ht="21" customHeight="1" x14ac:dyDescent="0.25">
      <c r="B21" s="90" t="s">
        <v>145</v>
      </c>
      <c r="C21" s="261">
        <v>2022</v>
      </c>
      <c r="D21" s="262" t="s">
        <v>311</v>
      </c>
      <c r="E21" s="262" t="s">
        <v>10</v>
      </c>
      <c r="F21" s="89" t="s">
        <v>301</v>
      </c>
      <c r="G21" s="89" t="s">
        <v>301</v>
      </c>
      <c r="H21" s="89" t="s">
        <v>301</v>
      </c>
      <c r="I21" s="89">
        <v>428367</v>
      </c>
    </row>
    <row r="22" spans="2:9" ht="21" customHeight="1" x14ac:dyDescent="0.25">
      <c r="B22" s="90" t="s">
        <v>145</v>
      </c>
      <c r="C22" s="261">
        <v>2025</v>
      </c>
      <c r="D22" s="263" t="s">
        <v>312</v>
      </c>
      <c r="E22" s="263" t="s">
        <v>10</v>
      </c>
      <c r="F22" s="89">
        <v>315364</v>
      </c>
      <c r="G22" s="89">
        <v>576304</v>
      </c>
      <c r="H22" s="89">
        <v>891668</v>
      </c>
      <c r="I22" s="89">
        <v>1147465</v>
      </c>
    </row>
    <row r="23" spans="2:9" ht="21" customHeight="1" x14ac:dyDescent="0.25">
      <c r="B23" s="90" t="s">
        <v>146</v>
      </c>
      <c r="C23" s="261">
        <v>2024</v>
      </c>
      <c r="D23" s="263" t="s">
        <v>313</v>
      </c>
      <c r="E23" s="263" t="s">
        <v>10</v>
      </c>
      <c r="F23" s="89">
        <v>545481</v>
      </c>
      <c r="G23" s="89">
        <v>405000</v>
      </c>
      <c r="H23" s="89">
        <v>950481</v>
      </c>
      <c r="I23" s="89">
        <v>1355933</v>
      </c>
    </row>
    <row r="24" spans="2:9" ht="21" customHeight="1" x14ac:dyDescent="0.25">
      <c r="B24" s="90" t="s">
        <v>147</v>
      </c>
      <c r="C24" s="261">
        <v>2026</v>
      </c>
      <c r="D24" s="263" t="s">
        <v>314</v>
      </c>
      <c r="E24" s="263" t="s">
        <v>10</v>
      </c>
      <c r="F24" s="89">
        <v>22166</v>
      </c>
      <c r="G24" s="89">
        <v>1842434</v>
      </c>
      <c r="H24" s="89">
        <v>1864600</v>
      </c>
      <c r="I24" s="89">
        <v>1759628</v>
      </c>
    </row>
    <row r="25" spans="2:9" ht="21" customHeight="1" x14ac:dyDescent="0.25">
      <c r="B25" s="90" t="s">
        <v>386</v>
      </c>
      <c r="C25" s="261">
        <v>2027</v>
      </c>
      <c r="D25" s="263" t="s">
        <v>384</v>
      </c>
      <c r="E25" s="263" t="s">
        <v>10</v>
      </c>
      <c r="F25" s="89">
        <v>18623</v>
      </c>
      <c r="G25" s="89">
        <v>500000</v>
      </c>
      <c r="H25" s="89">
        <v>518623</v>
      </c>
      <c r="I25" s="89" t="s">
        <v>301</v>
      </c>
    </row>
    <row r="26" spans="2:9" ht="21" customHeight="1" x14ac:dyDescent="0.25">
      <c r="B26" s="90" t="s">
        <v>387</v>
      </c>
      <c r="C26" s="261">
        <v>2029</v>
      </c>
      <c r="D26" s="262" t="s">
        <v>385</v>
      </c>
      <c r="E26" s="262" t="s">
        <v>10</v>
      </c>
      <c r="F26" s="89">
        <v>7834</v>
      </c>
      <c r="G26" s="89">
        <v>500862</v>
      </c>
      <c r="H26" s="89">
        <v>508696</v>
      </c>
      <c r="I26" s="89" t="s">
        <v>301</v>
      </c>
    </row>
    <row r="27" spans="2:9" ht="21" customHeight="1" x14ac:dyDescent="0.25">
      <c r="B27" s="90" t="s">
        <v>148</v>
      </c>
      <c r="C27" s="261">
        <v>2022</v>
      </c>
      <c r="D27" s="263" t="s">
        <v>315</v>
      </c>
      <c r="E27" s="263" t="s">
        <v>10</v>
      </c>
      <c r="F27" s="89">
        <v>2551</v>
      </c>
      <c r="G27" s="89" t="s">
        <v>301</v>
      </c>
      <c r="H27" s="89">
        <v>2551</v>
      </c>
      <c r="I27" s="89">
        <v>10028</v>
      </c>
    </row>
    <row r="28" spans="2:9" ht="21" customHeight="1" x14ac:dyDescent="0.25">
      <c r="B28" s="90" t="s">
        <v>433</v>
      </c>
      <c r="C28" s="261">
        <v>2022</v>
      </c>
      <c r="D28" s="263" t="s">
        <v>316</v>
      </c>
      <c r="E28" s="269" t="s">
        <v>10</v>
      </c>
      <c r="F28" s="89">
        <v>1123</v>
      </c>
      <c r="G28" s="89" t="s">
        <v>301</v>
      </c>
      <c r="H28" s="89">
        <v>1123</v>
      </c>
      <c r="I28" s="89">
        <v>4376</v>
      </c>
    </row>
    <row r="29" spans="2:9" ht="21" customHeight="1" x14ac:dyDescent="0.25">
      <c r="B29" s="90" t="s">
        <v>434</v>
      </c>
      <c r="C29" s="261">
        <v>2022</v>
      </c>
      <c r="D29" s="263" t="s">
        <v>317</v>
      </c>
      <c r="E29" s="263" t="s">
        <v>10</v>
      </c>
      <c r="F29" s="89">
        <v>1925</v>
      </c>
      <c r="G29" s="89" t="s">
        <v>301</v>
      </c>
      <c r="H29" s="89">
        <v>1925</v>
      </c>
      <c r="I29" s="89">
        <v>10597</v>
      </c>
    </row>
    <row r="30" spans="2:9" ht="21" customHeight="1" x14ac:dyDescent="0.25">
      <c r="B30" s="90" t="s">
        <v>435</v>
      </c>
      <c r="C30" s="261">
        <v>2022</v>
      </c>
      <c r="D30" s="263" t="s">
        <v>316</v>
      </c>
      <c r="E30" s="263" t="s">
        <v>10</v>
      </c>
      <c r="F30" s="89">
        <v>1324</v>
      </c>
      <c r="G30" s="89" t="s">
        <v>301</v>
      </c>
      <c r="H30" s="89">
        <v>1324</v>
      </c>
      <c r="I30" s="89">
        <v>5201</v>
      </c>
    </row>
    <row r="31" spans="2:9" ht="21" customHeight="1" x14ac:dyDescent="0.25">
      <c r="B31" s="90" t="s">
        <v>436</v>
      </c>
      <c r="C31" s="261">
        <v>2023</v>
      </c>
      <c r="D31" s="262" t="s">
        <v>318</v>
      </c>
      <c r="E31" s="262" t="s">
        <v>10</v>
      </c>
      <c r="F31" s="89">
        <v>20023</v>
      </c>
      <c r="G31" s="89" t="s">
        <v>301</v>
      </c>
      <c r="H31" s="89">
        <v>20023</v>
      </c>
      <c r="I31" s="89">
        <v>40049</v>
      </c>
    </row>
    <row r="32" spans="2:9" ht="21" customHeight="1" x14ac:dyDescent="0.25">
      <c r="B32" s="90" t="s">
        <v>437</v>
      </c>
      <c r="C32" s="261">
        <v>2031</v>
      </c>
      <c r="D32" s="263" t="s">
        <v>319</v>
      </c>
      <c r="E32" s="263" t="s">
        <v>10</v>
      </c>
      <c r="F32" s="89">
        <v>6832</v>
      </c>
      <c r="G32" s="89">
        <v>1012428</v>
      </c>
      <c r="H32" s="89">
        <v>1019260</v>
      </c>
      <c r="I32" s="89">
        <v>986446</v>
      </c>
    </row>
    <row r="33" spans="2:9" ht="21" customHeight="1" x14ac:dyDescent="0.25">
      <c r="B33" s="90" t="s">
        <v>438</v>
      </c>
      <c r="C33" s="261"/>
      <c r="D33" s="263"/>
      <c r="E33" s="263"/>
      <c r="F33" s="89" t="s">
        <v>301</v>
      </c>
      <c r="G33" s="89">
        <v>-12896</v>
      </c>
      <c r="H33" s="89">
        <v>-12896</v>
      </c>
      <c r="I33" s="89">
        <v>-15002</v>
      </c>
    </row>
    <row r="34" spans="2:9" ht="21" customHeight="1" x14ac:dyDescent="0.25">
      <c r="B34" s="90" t="s">
        <v>137</v>
      </c>
      <c r="C34" s="261"/>
      <c r="D34" s="263"/>
      <c r="E34" s="263"/>
      <c r="F34" s="91">
        <v>-3010</v>
      </c>
      <c r="G34" s="91">
        <v>-33922</v>
      </c>
      <c r="H34" s="91">
        <v>-36932</v>
      </c>
      <c r="I34" s="91">
        <v>-28299</v>
      </c>
    </row>
    <row r="35" spans="2:9" ht="21" customHeight="1" x14ac:dyDescent="0.25">
      <c r="B35" s="88" t="s">
        <v>140</v>
      </c>
      <c r="C35" s="284"/>
      <c r="D35" s="285"/>
      <c r="E35" s="285"/>
      <c r="F35" s="200">
        <v>940236</v>
      </c>
      <c r="G35" s="200">
        <v>4790210</v>
      </c>
      <c r="H35" s="200">
        <v>5730446</v>
      </c>
      <c r="I35" s="200">
        <v>5704789</v>
      </c>
    </row>
    <row r="36" spans="2:9" ht="21" customHeight="1" thickBot="1" x14ac:dyDescent="0.3">
      <c r="B36" s="88" t="s">
        <v>141</v>
      </c>
      <c r="C36" s="284"/>
      <c r="D36" s="286"/>
      <c r="E36" s="286"/>
      <c r="F36" s="92">
        <v>1188699</v>
      </c>
      <c r="G36" s="92">
        <v>10180253</v>
      </c>
      <c r="H36" s="92">
        <v>11368952</v>
      </c>
      <c r="I36" s="92">
        <v>11363963</v>
      </c>
    </row>
    <row r="37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36 E11:I36">
    <cfRule type="expression" dxfId="11" priority="4">
      <formula>MOD(ROW(),2)=0</formula>
    </cfRule>
  </conditionalFormatting>
  <conditionalFormatting sqref="B19:B36">
    <cfRule type="expression" dxfId="10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E22"/>
  <sheetViews>
    <sheetView showGridLines="0" showRowColHeaders="0" zoomScale="80" zoomScaleNormal="80" workbookViewId="0">
      <selection activeCell="G19" sqref="G19"/>
    </sheetView>
  </sheetViews>
  <sheetFormatPr defaultColWidth="9.140625" defaultRowHeight="15" x14ac:dyDescent="0.25"/>
  <cols>
    <col min="1" max="1" width="13.85546875" style="71" customWidth="1"/>
    <col min="2" max="2" width="49.7109375" style="71" customWidth="1"/>
    <col min="3" max="3" width="22.28515625" style="71" customWidth="1"/>
    <col min="4" max="5" width="9.140625" style="71" customWidth="1"/>
    <col min="6" max="16384" width="9.140625" style="71"/>
  </cols>
  <sheetData>
    <row r="5" spans="1:5" x14ac:dyDescent="0.25">
      <c r="A5"/>
      <c r="B5" s="310"/>
      <c r="C5" s="311"/>
      <c r="D5" s="311"/>
      <c r="E5" s="311"/>
    </row>
    <row r="6" spans="1:5" x14ac:dyDescent="0.25">
      <c r="A6"/>
      <c r="B6" s="311"/>
      <c r="C6" s="311"/>
      <c r="D6" s="311"/>
      <c r="E6" s="311"/>
    </row>
    <row r="7" spans="1:5" ht="21.6" customHeight="1" x14ac:dyDescent="0.25">
      <c r="B7" s="22"/>
      <c r="C7" s="10"/>
    </row>
    <row r="8" spans="1:5" ht="22.5" customHeight="1" x14ac:dyDescent="0.25">
      <c r="B8" s="234" t="s">
        <v>21</v>
      </c>
      <c r="C8" s="233"/>
    </row>
    <row r="9" spans="1:5" ht="17.45" customHeight="1" x14ac:dyDescent="0.25">
      <c r="B9" s="321" t="s">
        <v>453</v>
      </c>
      <c r="C9" s="246" t="s">
        <v>454</v>
      </c>
    </row>
    <row r="10" spans="1:5" ht="17.45" customHeight="1" x14ac:dyDescent="0.25">
      <c r="B10" s="321"/>
      <c r="C10" s="247">
        <v>44834</v>
      </c>
    </row>
    <row r="11" spans="1:5" ht="17.45" customHeight="1" x14ac:dyDescent="0.25">
      <c r="B11" s="242" t="s">
        <v>233</v>
      </c>
      <c r="C11" s="249">
        <v>68</v>
      </c>
    </row>
    <row r="12" spans="1:5" ht="17.45" customHeight="1" x14ac:dyDescent="0.25">
      <c r="B12" s="292"/>
      <c r="C12" s="250"/>
    </row>
    <row r="13" spans="1:5" ht="17.45" customHeight="1" x14ac:dyDescent="0.25">
      <c r="B13" s="242" t="s">
        <v>234</v>
      </c>
      <c r="C13" s="249">
        <v>208</v>
      </c>
    </row>
    <row r="14" spans="1:5" ht="17.45" customHeight="1" x14ac:dyDescent="0.25">
      <c r="B14" s="292"/>
      <c r="C14" s="250"/>
    </row>
    <row r="15" spans="1:5" ht="17.45" customHeight="1" x14ac:dyDescent="0.25">
      <c r="B15" s="242" t="s">
        <v>235</v>
      </c>
      <c r="C15" s="249">
        <v>1853</v>
      </c>
    </row>
    <row r="16" spans="1:5" ht="17.45" customHeight="1" x14ac:dyDescent="0.25">
      <c r="B16" s="292"/>
      <c r="C16" s="250"/>
    </row>
    <row r="17" spans="2:3" ht="17.45" customHeight="1" x14ac:dyDescent="0.25">
      <c r="B17" s="245" t="s">
        <v>236</v>
      </c>
      <c r="C17" s="248">
        <f>C18+C19</f>
        <v>114</v>
      </c>
    </row>
    <row r="18" spans="2:3" ht="17.45" customHeight="1" x14ac:dyDescent="0.25">
      <c r="B18" s="292" t="s">
        <v>237</v>
      </c>
      <c r="C18" s="250">
        <v>40</v>
      </c>
    </row>
    <row r="19" spans="2:3" ht="17.45" customHeight="1" x14ac:dyDescent="0.25">
      <c r="B19" s="292" t="s">
        <v>455</v>
      </c>
      <c r="C19" s="250">
        <v>74</v>
      </c>
    </row>
    <row r="20" spans="2:3" ht="17.45" customHeight="1" thickBot="1" x14ac:dyDescent="0.3">
      <c r="B20" s="242" t="s">
        <v>238</v>
      </c>
      <c r="C20" s="251">
        <f>C17+C15+C13+C11</f>
        <v>2243</v>
      </c>
    </row>
    <row r="21" spans="2:3" ht="15.75" thickTop="1" x14ac:dyDescent="0.25">
      <c r="C21" s="72"/>
    </row>
    <row r="22" spans="2:3" x14ac:dyDescent="0.25">
      <c r="C22" s="72"/>
    </row>
  </sheetData>
  <mergeCells count="2">
    <mergeCell ref="B5:E6"/>
    <mergeCell ref="B9:B10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43"/>
  <sheetViews>
    <sheetView showGridLines="0" showRowColHeaders="0" zoomScale="80" zoomScaleNormal="80" workbookViewId="0">
      <selection activeCell="F5" sqref="F5"/>
    </sheetView>
  </sheetViews>
  <sheetFormatPr defaultColWidth="9.140625" defaultRowHeight="15" x14ac:dyDescent="0.25"/>
  <cols>
    <col min="1" max="1" width="13.85546875" customWidth="1"/>
    <col min="2" max="2" width="62.28515625" customWidth="1"/>
    <col min="3" max="3" width="17.85546875" customWidth="1"/>
    <col min="4" max="4" width="18.2851562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310"/>
      <c r="C4" s="311"/>
      <c r="D4" s="311"/>
    </row>
    <row r="5" spans="2:4" ht="32.1" customHeight="1" x14ac:dyDescent="0.25">
      <c r="B5" s="311"/>
      <c r="C5" s="311"/>
      <c r="D5" s="311"/>
    </row>
    <row r="6" spans="2:4" x14ac:dyDescent="0.25">
      <c r="B6" s="311"/>
      <c r="C6" s="311"/>
      <c r="D6" s="311"/>
    </row>
    <row r="7" spans="2:4" ht="15.75" thickBot="1" x14ac:dyDescent="0.3">
      <c r="B7" s="22"/>
      <c r="C7" s="2"/>
      <c r="D7" s="2"/>
    </row>
    <row r="8" spans="2:4" ht="21.95" customHeight="1" thickTop="1" thickBot="1" x14ac:dyDescent="0.3">
      <c r="B8" s="193" t="s">
        <v>21</v>
      </c>
      <c r="C8" s="309" t="s">
        <v>25</v>
      </c>
      <c r="D8" s="309"/>
    </row>
    <row r="9" spans="2:4" ht="23.1" customHeight="1" thickTop="1" x14ac:dyDescent="0.25">
      <c r="B9" s="190"/>
      <c r="C9" s="166">
        <v>44834</v>
      </c>
      <c r="D9" s="166">
        <v>44561</v>
      </c>
    </row>
    <row r="10" spans="2:4" ht="18.95" customHeight="1" x14ac:dyDescent="0.25">
      <c r="B10" s="70" t="s">
        <v>149</v>
      </c>
      <c r="C10" s="252"/>
      <c r="D10" s="252"/>
    </row>
    <row r="11" spans="2:4" ht="18.95" customHeight="1" x14ac:dyDescent="0.25">
      <c r="B11" s="74" t="s">
        <v>150</v>
      </c>
      <c r="C11" s="254">
        <v>1990712</v>
      </c>
      <c r="D11" s="254">
        <v>825208</v>
      </c>
    </row>
    <row r="12" spans="2:4" ht="18.95" customHeight="1" x14ac:dyDescent="0.25">
      <c r="B12" s="74" t="s">
        <v>151</v>
      </c>
      <c r="C12" s="254">
        <v>2778971</v>
      </c>
      <c r="D12" s="254">
        <v>1724088</v>
      </c>
    </row>
    <row r="13" spans="2:4" ht="27" customHeight="1" x14ac:dyDescent="0.25">
      <c r="B13" s="74" t="s">
        <v>388</v>
      </c>
      <c r="C13" s="254">
        <v>4641604</v>
      </c>
      <c r="D13" s="254">
        <v>4429883</v>
      </c>
    </row>
    <row r="14" spans="2:4" ht="18.95" customHeight="1" x14ac:dyDescent="0.25">
      <c r="B14" s="74" t="s">
        <v>389</v>
      </c>
      <c r="C14" s="254">
        <v>1266468</v>
      </c>
      <c r="D14" s="254">
        <v>1504666</v>
      </c>
    </row>
    <row r="15" spans="2:4" ht="18.95" customHeight="1" x14ac:dyDescent="0.25">
      <c r="B15" s="74" t="s">
        <v>390</v>
      </c>
      <c r="C15" s="254">
        <v>704291</v>
      </c>
      <c r="D15" s="254">
        <v>599692</v>
      </c>
    </row>
    <row r="16" spans="2:4" ht="18.95" customHeight="1" x14ac:dyDescent="0.25">
      <c r="B16" s="74" t="s">
        <v>160</v>
      </c>
      <c r="C16" s="254">
        <v>1499658</v>
      </c>
      <c r="D16" s="254">
        <v>1968979</v>
      </c>
    </row>
    <row r="17" spans="2:4" ht="18.95" customHeight="1" x14ac:dyDescent="0.25">
      <c r="B17" s="74" t="s">
        <v>154</v>
      </c>
      <c r="C17" s="254">
        <v>798518</v>
      </c>
      <c r="D17" s="254">
        <v>698914</v>
      </c>
    </row>
    <row r="18" spans="2:4" ht="18.95" customHeight="1" x14ac:dyDescent="0.25">
      <c r="B18" s="74" t="s">
        <v>157</v>
      </c>
      <c r="C18" s="254">
        <v>68609</v>
      </c>
      <c r="D18" s="254" t="s">
        <v>301</v>
      </c>
    </row>
    <row r="19" spans="2:4" ht="18.95" customHeight="1" x14ac:dyDescent="0.25">
      <c r="B19" s="74" t="s">
        <v>155</v>
      </c>
      <c r="C19" s="254">
        <v>71217</v>
      </c>
      <c r="D19" s="254">
        <v>335189</v>
      </c>
    </row>
    <row r="20" spans="2:4" ht="18.95" customHeight="1" x14ac:dyDescent="0.25">
      <c r="B20" s="74" t="s">
        <v>156</v>
      </c>
      <c r="C20" s="254">
        <v>201325</v>
      </c>
      <c r="D20" s="254">
        <v>233309</v>
      </c>
    </row>
    <row r="21" spans="2:4" ht="18.95" customHeight="1" x14ac:dyDescent="0.25">
      <c r="B21" s="74" t="s">
        <v>391</v>
      </c>
      <c r="C21" s="254">
        <v>96514</v>
      </c>
      <c r="D21" s="254">
        <v>291896</v>
      </c>
    </row>
    <row r="22" spans="2:4" ht="18.95" customHeight="1" x14ac:dyDescent="0.25">
      <c r="B22" s="74" t="s">
        <v>392</v>
      </c>
      <c r="C22" s="255">
        <v>588237</v>
      </c>
      <c r="D22" s="255">
        <v>337326</v>
      </c>
    </row>
    <row r="23" spans="2:4" ht="18.95" customHeight="1" x14ac:dyDescent="0.25">
      <c r="B23" s="154" t="s">
        <v>158</v>
      </c>
      <c r="C23" s="132">
        <v>14706124</v>
      </c>
      <c r="D23" s="132">
        <v>12949150</v>
      </c>
    </row>
    <row r="24" spans="2:4" ht="18.95" customHeight="1" x14ac:dyDescent="0.25">
      <c r="B24" s="74"/>
      <c r="C24" s="254"/>
      <c r="D24" s="254"/>
    </row>
    <row r="25" spans="2:4" ht="18.95" customHeight="1" x14ac:dyDescent="0.25">
      <c r="B25" s="70" t="s">
        <v>159</v>
      </c>
      <c r="C25" s="254"/>
      <c r="D25" s="254"/>
    </row>
    <row r="26" spans="2:4" ht="18.95" customHeight="1" x14ac:dyDescent="0.25">
      <c r="B26" s="74" t="s">
        <v>151</v>
      </c>
      <c r="C26" s="254">
        <v>134737</v>
      </c>
      <c r="D26" s="254">
        <v>353730</v>
      </c>
    </row>
    <row r="27" spans="2:4" ht="29.25" customHeight="1" x14ac:dyDescent="0.25">
      <c r="B27" s="74" t="s">
        <v>388</v>
      </c>
      <c r="C27" s="254">
        <v>45858</v>
      </c>
      <c r="D27" s="254">
        <v>51540</v>
      </c>
    </row>
    <row r="28" spans="2:4" ht="18" customHeight="1" x14ac:dyDescent="0.25">
      <c r="B28" s="74" t="s">
        <v>160</v>
      </c>
      <c r="C28" s="254">
        <v>1672230</v>
      </c>
      <c r="D28" s="254">
        <v>1997285</v>
      </c>
    </row>
    <row r="29" spans="2:4" ht="18.95" customHeight="1" x14ac:dyDescent="0.25">
      <c r="B29" s="74" t="s">
        <v>154</v>
      </c>
      <c r="C29" s="254">
        <v>294216</v>
      </c>
      <c r="D29" s="254">
        <v>315405</v>
      </c>
    </row>
    <row r="30" spans="2:4" ht="18.95" customHeight="1" x14ac:dyDescent="0.25">
      <c r="B30" s="74" t="s">
        <v>161</v>
      </c>
      <c r="C30" s="254">
        <v>3116860</v>
      </c>
      <c r="D30" s="254">
        <v>2464734</v>
      </c>
    </row>
    <row r="31" spans="2:4" x14ac:dyDescent="0.25">
      <c r="B31" s="74" t="s">
        <v>162</v>
      </c>
      <c r="C31" s="254">
        <v>1246581</v>
      </c>
      <c r="D31" s="254">
        <v>1155169</v>
      </c>
    </row>
    <row r="32" spans="2:4" ht="18.95" customHeight="1" x14ac:dyDescent="0.25">
      <c r="B32" s="74" t="s">
        <v>393</v>
      </c>
      <c r="C32" s="254">
        <v>744179</v>
      </c>
      <c r="D32" s="254">
        <v>1219176</v>
      </c>
    </row>
    <row r="33" spans="2:4" ht="18.95" customHeight="1" x14ac:dyDescent="0.25">
      <c r="B33" s="74" t="s">
        <v>163</v>
      </c>
      <c r="C33" s="254">
        <v>13366</v>
      </c>
      <c r="D33" s="254">
        <v>13366</v>
      </c>
    </row>
    <row r="34" spans="2:4" ht="18.95" customHeight="1" x14ac:dyDescent="0.25">
      <c r="B34" s="74" t="s">
        <v>389</v>
      </c>
      <c r="C34" s="254">
        <v>4375746</v>
      </c>
      <c r="D34" s="254">
        <v>4969400</v>
      </c>
    </row>
    <row r="35" spans="2:4" ht="18.95" customHeight="1" x14ac:dyDescent="0.25">
      <c r="B35" s="74" t="s">
        <v>152</v>
      </c>
      <c r="C35" s="254">
        <v>6568231</v>
      </c>
      <c r="D35" s="254">
        <v>5780316</v>
      </c>
    </row>
    <row r="36" spans="2:4" ht="18.95" customHeight="1" x14ac:dyDescent="0.25">
      <c r="B36" s="74" t="s">
        <v>164</v>
      </c>
      <c r="C36" s="254">
        <v>5373517</v>
      </c>
      <c r="D36" s="254">
        <v>5105926</v>
      </c>
    </row>
    <row r="37" spans="2:4" ht="18.95" customHeight="1" x14ac:dyDescent="0.25">
      <c r="B37" s="74" t="s">
        <v>165</v>
      </c>
      <c r="C37" s="254">
        <v>2404840</v>
      </c>
      <c r="D37" s="254">
        <v>2419269</v>
      </c>
    </row>
    <row r="38" spans="2:4" ht="18.95" customHeight="1" x14ac:dyDescent="0.25">
      <c r="B38" s="74" t="s">
        <v>166</v>
      </c>
      <c r="C38" s="254">
        <v>13523670</v>
      </c>
      <c r="D38" s="254">
        <v>12953317</v>
      </c>
    </row>
    <row r="39" spans="2:4" ht="18.95" customHeight="1" x14ac:dyDescent="0.25">
      <c r="B39" s="74" t="s">
        <v>394</v>
      </c>
      <c r="C39" s="254">
        <v>221407</v>
      </c>
      <c r="D39" s="254">
        <v>225593</v>
      </c>
    </row>
    <row r="40" spans="2:4" ht="18.95" customHeight="1" x14ac:dyDescent="0.25">
      <c r="B40" s="74" t="s">
        <v>392</v>
      </c>
      <c r="C40" s="255">
        <v>72479</v>
      </c>
      <c r="D40" s="255">
        <v>72432</v>
      </c>
    </row>
    <row r="41" spans="2:4" ht="18.95" customHeight="1" x14ac:dyDescent="0.25">
      <c r="B41" s="154" t="s">
        <v>167</v>
      </c>
      <c r="C41" s="270">
        <v>39807917</v>
      </c>
      <c r="D41" s="270">
        <v>39096658</v>
      </c>
    </row>
    <row r="42" spans="2:4" ht="18.95" customHeight="1" thickBot="1" x14ac:dyDescent="0.3">
      <c r="B42" s="154" t="s">
        <v>168</v>
      </c>
      <c r="C42" s="271">
        <v>54514041</v>
      </c>
      <c r="D42" s="271">
        <v>52045808</v>
      </c>
    </row>
    <row r="43" spans="2:4" ht="15.75" thickTop="1" x14ac:dyDescent="0.25"/>
  </sheetData>
  <mergeCells count="2">
    <mergeCell ref="C8:D8"/>
    <mergeCell ref="B4:D6"/>
  </mergeCells>
  <conditionalFormatting sqref="B10:D42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D53"/>
  <sheetViews>
    <sheetView showGridLines="0" showRowColHeaders="0" zoomScale="80" zoomScaleNormal="80" workbookViewId="0">
      <selection activeCell="C42" sqref="C42"/>
    </sheetView>
  </sheetViews>
  <sheetFormatPr defaultColWidth="8.7109375" defaultRowHeight="15" x14ac:dyDescent="0.25"/>
  <cols>
    <col min="1" max="1" width="13.85546875" customWidth="1"/>
    <col min="2" max="2" width="65.7109375" customWidth="1"/>
    <col min="3" max="3" width="15.85546875" customWidth="1"/>
    <col min="4" max="4" width="19.42578125" customWidth="1"/>
    <col min="5" max="5" width="12.5703125" customWidth="1"/>
  </cols>
  <sheetData>
    <row r="4" spans="2:4" ht="17.25" customHeight="1" x14ac:dyDescent="0.25">
      <c r="B4" s="310"/>
      <c r="C4" s="311"/>
      <c r="D4" s="311"/>
    </row>
    <row r="5" spans="2:4" ht="17.25" customHeight="1" x14ac:dyDescent="0.25">
      <c r="B5" s="311"/>
      <c r="C5" s="311"/>
      <c r="D5" s="311"/>
    </row>
    <row r="6" spans="2:4" ht="17.25" customHeight="1" x14ac:dyDescent="0.25">
      <c r="B6" s="311"/>
      <c r="C6" s="311"/>
      <c r="D6" s="311"/>
    </row>
    <row r="7" spans="2:4" ht="20.45" customHeight="1" thickBot="1" x14ac:dyDescent="0.3">
      <c r="B7" s="22"/>
      <c r="C7" s="2"/>
      <c r="D7" s="2"/>
    </row>
    <row r="8" spans="2:4" ht="20.45" customHeight="1" thickTop="1" thickBot="1" x14ac:dyDescent="0.3">
      <c r="B8" s="193" t="s">
        <v>21</v>
      </c>
      <c r="C8" s="309" t="s">
        <v>25</v>
      </c>
      <c r="D8" s="309"/>
    </row>
    <row r="9" spans="2:4" ht="20.45" customHeight="1" thickTop="1" x14ac:dyDescent="0.25">
      <c r="B9" s="190"/>
      <c r="C9" s="166">
        <v>44834</v>
      </c>
      <c r="D9" s="166">
        <v>44561</v>
      </c>
    </row>
    <row r="10" spans="2:4" s="63" customFormat="1" ht="20.45" customHeight="1" x14ac:dyDescent="0.2">
      <c r="B10" s="54" t="s">
        <v>149</v>
      </c>
      <c r="C10" s="240"/>
      <c r="D10" s="240"/>
    </row>
    <row r="11" spans="2:4" s="63" customFormat="1" ht="20.45" customHeight="1" x14ac:dyDescent="0.2">
      <c r="B11" s="73" t="s">
        <v>169</v>
      </c>
      <c r="C11" s="240">
        <v>2740736</v>
      </c>
      <c r="D11" s="240">
        <v>2683343</v>
      </c>
    </row>
    <row r="12" spans="2:4" s="63" customFormat="1" ht="20.45" customHeight="1" x14ac:dyDescent="0.2">
      <c r="B12" s="73" t="s">
        <v>170</v>
      </c>
      <c r="C12" s="240">
        <v>540031</v>
      </c>
      <c r="D12" s="240">
        <v>610695</v>
      </c>
    </row>
    <row r="13" spans="2:4" s="63" customFormat="1" ht="20.45" customHeight="1" x14ac:dyDescent="0.2">
      <c r="B13" s="73" t="s">
        <v>109</v>
      </c>
      <c r="C13" s="240">
        <v>125365</v>
      </c>
      <c r="D13" s="240">
        <v>136580</v>
      </c>
    </row>
    <row r="14" spans="2:4" s="63" customFormat="1" ht="20.45" customHeight="1" x14ac:dyDescent="0.2">
      <c r="B14" s="73" t="s">
        <v>171</v>
      </c>
      <c r="C14" s="240">
        <v>430905</v>
      </c>
      <c r="D14" s="240">
        <v>528096</v>
      </c>
    </row>
    <row r="15" spans="2:4" s="63" customFormat="1" ht="20.45" customHeight="1" x14ac:dyDescent="0.2">
      <c r="B15" s="73" t="s">
        <v>172</v>
      </c>
      <c r="C15" s="240">
        <v>260059</v>
      </c>
      <c r="D15" s="240">
        <v>190002</v>
      </c>
    </row>
    <row r="16" spans="2:4" s="63" customFormat="1" ht="20.45" customHeight="1" x14ac:dyDescent="0.2">
      <c r="B16" s="73" t="s">
        <v>173</v>
      </c>
      <c r="C16" s="240">
        <v>1945118</v>
      </c>
      <c r="D16" s="240">
        <v>1909050</v>
      </c>
    </row>
    <row r="17" spans="2:4" s="63" customFormat="1" ht="20.45" customHeight="1" x14ac:dyDescent="0.2">
      <c r="B17" s="73" t="s">
        <v>395</v>
      </c>
      <c r="C17" s="240">
        <v>1188699</v>
      </c>
      <c r="D17" s="240">
        <v>1465133</v>
      </c>
    </row>
    <row r="18" spans="2:4" s="63" customFormat="1" ht="20.45" customHeight="1" x14ac:dyDescent="0.2">
      <c r="B18" s="73" t="s">
        <v>174</v>
      </c>
      <c r="C18" s="240">
        <v>260746</v>
      </c>
      <c r="D18" s="240">
        <v>225189</v>
      </c>
    </row>
    <row r="19" spans="2:4" s="63" customFormat="1" ht="20.45" customHeight="1" x14ac:dyDescent="0.2">
      <c r="B19" s="73" t="s">
        <v>156</v>
      </c>
      <c r="C19" s="240">
        <v>290352</v>
      </c>
      <c r="D19" s="240">
        <v>357105</v>
      </c>
    </row>
    <row r="20" spans="2:4" s="63" customFormat="1" ht="20.45" customHeight="1" x14ac:dyDescent="0.2">
      <c r="B20" s="73" t="s">
        <v>396</v>
      </c>
      <c r="C20" s="240">
        <v>374460</v>
      </c>
      <c r="D20" s="240">
        <v>346733</v>
      </c>
    </row>
    <row r="21" spans="2:4" s="63" customFormat="1" ht="20.45" customHeight="1" x14ac:dyDescent="0.2">
      <c r="B21" s="73" t="s">
        <v>175</v>
      </c>
      <c r="C21" s="240" t="s">
        <v>301</v>
      </c>
      <c r="D21" s="240">
        <v>51359</v>
      </c>
    </row>
    <row r="22" spans="2:4" s="63" customFormat="1" ht="20.45" customHeight="1" x14ac:dyDescent="0.2">
      <c r="B22" s="73" t="s">
        <v>397</v>
      </c>
      <c r="C22" s="240">
        <v>1873276</v>
      </c>
      <c r="D22" s="240">
        <v>704025</v>
      </c>
    </row>
    <row r="23" spans="2:4" s="63" customFormat="1" ht="20.45" customHeight="1" x14ac:dyDescent="0.2">
      <c r="B23" s="73" t="s">
        <v>393</v>
      </c>
      <c r="C23" s="240">
        <v>91693</v>
      </c>
      <c r="D23" s="240">
        <v>6130</v>
      </c>
    </row>
    <row r="24" spans="2:4" s="63" customFormat="1" ht="20.45" customHeight="1" x14ac:dyDescent="0.2">
      <c r="B24" s="73" t="s">
        <v>398</v>
      </c>
      <c r="C24" s="240">
        <v>653967</v>
      </c>
      <c r="D24" s="240">
        <v>636292</v>
      </c>
    </row>
    <row r="25" spans="2:4" s="63" customFormat="1" ht="20.45" customHeight="1" x14ac:dyDescent="0.2">
      <c r="B25" s="73" t="s">
        <v>399</v>
      </c>
      <c r="C25" s="240">
        <v>29313</v>
      </c>
      <c r="D25" s="240">
        <v>61586</v>
      </c>
    </row>
    <row r="26" spans="2:4" s="63" customFormat="1" ht="20.45" customHeight="1" x14ac:dyDescent="0.2">
      <c r="B26" s="73" t="s">
        <v>400</v>
      </c>
      <c r="C26" s="253">
        <v>766965</v>
      </c>
      <c r="D26" s="253">
        <v>776275</v>
      </c>
    </row>
    <row r="27" spans="2:4" s="63" customFormat="1" ht="20.45" customHeight="1" x14ac:dyDescent="0.2">
      <c r="B27" s="155" t="s">
        <v>158</v>
      </c>
      <c r="C27" s="258">
        <v>11571685</v>
      </c>
      <c r="D27" s="258">
        <v>10687593</v>
      </c>
    </row>
    <row r="28" spans="2:4" s="63" customFormat="1" ht="20.45" customHeight="1" x14ac:dyDescent="0.2">
      <c r="B28" s="73"/>
      <c r="C28" s="240"/>
      <c r="D28" s="240"/>
    </row>
    <row r="29" spans="2:4" s="63" customFormat="1" ht="20.45" customHeight="1" x14ac:dyDescent="0.2">
      <c r="B29" s="155" t="s">
        <v>159</v>
      </c>
      <c r="C29" s="240"/>
      <c r="D29" s="240"/>
    </row>
    <row r="30" spans="2:4" s="63" customFormat="1" ht="20.45" customHeight="1" x14ac:dyDescent="0.2">
      <c r="B30" s="73" t="s">
        <v>170</v>
      </c>
      <c r="C30" s="240">
        <v>67004</v>
      </c>
      <c r="D30" s="240">
        <v>204623</v>
      </c>
    </row>
    <row r="31" spans="2:4" s="63" customFormat="1" ht="20.45" customHeight="1" x14ac:dyDescent="0.2">
      <c r="B31" s="73" t="s">
        <v>395</v>
      </c>
      <c r="C31" s="240">
        <v>10180253</v>
      </c>
      <c r="D31" s="240">
        <v>9898830</v>
      </c>
    </row>
    <row r="32" spans="2:4" s="63" customFormat="1" ht="20.45" customHeight="1" x14ac:dyDescent="0.2">
      <c r="B32" s="73" t="s">
        <v>171</v>
      </c>
      <c r="C32" s="240">
        <v>364289</v>
      </c>
      <c r="D32" s="240">
        <v>341689</v>
      </c>
    </row>
    <row r="33" spans="2:4" s="63" customFormat="1" ht="20.45" customHeight="1" x14ac:dyDescent="0.2">
      <c r="B33" s="73" t="s">
        <v>176</v>
      </c>
      <c r="C33" s="240">
        <v>809625</v>
      </c>
      <c r="D33" s="240">
        <v>962255</v>
      </c>
    </row>
    <row r="34" spans="2:4" s="63" customFormat="1" ht="20.45" customHeight="1" x14ac:dyDescent="0.2">
      <c r="B34" s="73" t="s">
        <v>177</v>
      </c>
      <c r="C34" s="240">
        <v>2012091</v>
      </c>
      <c r="D34" s="240">
        <v>1888972</v>
      </c>
    </row>
    <row r="35" spans="2:4" s="63" customFormat="1" ht="20.45" customHeight="1" x14ac:dyDescent="0.2">
      <c r="B35" s="73" t="s">
        <v>396</v>
      </c>
      <c r="C35" s="240">
        <v>5984278</v>
      </c>
      <c r="D35" s="240">
        <v>5857941</v>
      </c>
    </row>
    <row r="36" spans="2:4" s="63" customFormat="1" ht="20.45" customHeight="1" x14ac:dyDescent="0.2">
      <c r="B36" s="73" t="s">
        <v>175</v>
      </c>
      <c r="C36" s="240">
        <v>271196</v>
      </c>
      <c r="D36" s="240" t="s">
        <v>301</v>
      </c>
    </row>
    <row r="37" spans="2:4" s="63" customFormat="1" ht="20.45" customHeight="1" x14ac:dyDescent="0.2">
      <c r="B37" s="73" t="s">
        <v>397</v>
      </c>
      <c r="C37" s="240">
        <v>1723626</v>
      </c>
      <c r="D37" s="240">
        <v>2318910</v>
      </c>
    </row>
    <row r="38" spans="2:4" s="63" customFormat="1" ht="20.45" customHeight="1" x14ac:dyDescent="0.2">
      <c r="B38" s="73" t="s">
        <v>401</v>
      </c>
      <c r="C38" s="240">
        <v>215402</v>
      </c>
      <c r="D38" s="240">
        <v>182437</v>
      </c>
    </row>
    <row r="39" spans="2:4" s="63" customFormat="1" ht="20.45" customHeight="1" x14ac:dyDescent="0.2">
      <c r="B39" s="73" t="s">
        <v>400</v>
      </c>
      <c r="C39" s="253">
        <v>235385</v>
      </c>
      <c r="D39" s="253">
        <v>240793</v>
      </c>
    </row>
    <row r="40" spans="2:4" s="63" customFormat="1" ht="20.45" customHeight="1" x14ac:dyDescent="0.2">
      <c r="B40" s="155" t="s">
        <v>167</v>
      </c>
      <c r="C40" s="258">
        <v>21863149</v>
      </c>
      <c r="D40" s="258">
        <v>21896450</v>
      </c>
    </row>
    <row r="41" spans="2:4" s="63" customFormat="1" ht="20.45" customHeight="1" x14ac:dyDescent="0.2">
      <c r="B41" s="155" t="s">
        <v>179</v>
      </c>
      <c r="C41" s="258">
        <v>33434834</v>
      </c>
      <c r="D41" s="258">
        <v>32584043</v>
      </c>
    </row>
    <row r="42" spans="2:4" s="63" customFormat="1" ht="20.45" customHeight="1" x14ac:dyDescent="0.2">
      <c r="B42" s="73"/>
      <c r="C42" s="240"/>
      <c r="D42" s="240"/>
    </row>
    <row r="43" spans="2:4" s="63" customFormat="1" ht="20.45" customHeight="1" x14ac:dyDescent="0.2">
      <c r="B43" s="155" t="s">
        <v>180</v>
      </c>
      <c r="C43" s="240"/>
      <c r="D43" s="240"/>
    </row>
    <row r="44" spans="2:4" s="63" customFormat="1" ht="20.45" customHeight="1" x14ac:dyDescent="0.2">
      <c r="B44" s="73" t="s">
        <v>181</v>
      </c>
      <c r="C44" s="240">
        <v>11006853</v>
      </c>
      <c r="D44" s="240">
        <v>8466810</v>
      </c>
    </row>
    <row r="45" spans="2:4" s="63" customFormat="1" ht="20.45" customHeight="1" x14ac:dyDescent="0.2">
      <c r="B45" s="73" t="s">
        <v>182</v>
      </c>
      <c r="C45" s="240">
        <v>2249721</v>
      </c>
      <c r="D45" s="240">
        <v>2249721</v>
      </c>
    </row>
    <row r="46" spans="2:4" s="63" customFormat="1" ht="20.45" customHeight="1" x14ac:dyDescent="0.2">
      <c r="B46" s="73" t="s">
        <v>183</v>
      </c>
      <c r="C46" s="240">
        <v>8408051</v>
      </c>
      <c r="D46" s="240">
        <v>10948094</v>
      </c>
    </row>
    <row r="47" spans="2:4" ht="20.25" customHeight="1" x14ac:dyDescent="0.25">
      <c r="B47" s="73" t="s">
        <v>184</v>
      </c>
      <c r="C47" s="240">
        <v>-2217950</v>
      </c>
      <c r="D47" s="240">
        <v>-2208214</v>
      </c>
    </row>
    <row r="48" spans="2:4" ht="20.25" customHeight="1" x14ac:dyDescent="0.25">
      <c r="B48" s="73" t="s">
        <v>320</v>
      </c>
      <c r="C48" s="253">
        <v>1627177</v>
      </c>
      <c r="D48" s="253" t="s">
        <v>301</v>
      </c>
    </row>
    <row r="49" spans="2:4" ht="20.25" customHeight="1" x14ac:dyDescent="0.25">
      <c r="B49" s="174" t="s">
        <v>185</v>
      </c>
      <c r="C49" s="258">
        <v>21073852</v>
      </c>
      <c r="D49" s="258">
        <v>19456411</v>
      </c>
    </row>
    <row r="50" spans="2:4" ht="20.25" customHeight="1" x14ac:dyDescent="0.25">
      <c r="B50" s="73" t="s">
        <v>402</v>
      </c>
      <c r="C50" s="258">
        <v>5355</v>
      </c>
      <c r="D50" s="258">
        <v>5354</v>
      </c>
    </row>
    <row r="51" spans="2:4" ht="18.75" customHeight="1" x14ac:dyDescent="0.25">
      <c r="B51" s="155" t="s">
        <v>186</v>
      </c>
      <c r="C51" s="241">
        <v>21079207</v>
      </c>
      <c r="D51" s="241">
        <v>19461765</v>
      </c>
    </row>
    <row r="52" spans="2:4" ht="18.75" customHeight="1" thickBot="1" x14ac:dyDescent="0.3">
      <c r="B52" s="155" t="s">
        <v>187</v>
      </c>
      <c r="C52" s="259">
        <v>54514041</v>
      </c>
      <c r="D52" s="259">
        <v>52045808</v>
      </c>
    </row>
    <row r="53" spans="2:4" ht="15.75" thickTop="1" x14ac:dyDescent="0.25">
      <c r="C53" s="232"/>
      <c r="D53" s="232"/>
    </row>
  </sheetData>
  <mergeCells count="2">
    <mergeCell ref="C8:D8"/>
    <mergeCell ref="B4:D6"/>
  </mergeCells>
  <conditionalFormatting sqref="B10:D20 B21:B52">
    <cfRule type="expression" dxfId="8" priority="6">
      <formula>MOD(ROW(),2)=0</formula>
    </cfRule>
  </conditionalFormatting>
  <conditionalFormatting sqref="C21:D24 C26:D28 C30:D32 C34:D36 C38:D40 C42:D44 C46:D48 C50:D52">
    <cfRule type="expression" dxfId="7" priority="4">
      <formula>MOD(ROW(),2)=0</formula>
    </cfRule>
  </conditionalFormatting>
  <conditionalFormatting sqref="C25:D25 C29:D29 C33:D33 C37:D37 C41:D41 C45:D45 C49:D49">
    <cfRule type="expression" dxfId="6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5:F50"/>
  <sheetViews>
    <sheetView showGridLines="0" showRowColHeaders="0" zoomScale="80" zoomScaleNormal="80" workbookViewId="0">
      <selection activeCell="C46" sqref="C46"/>
    </sheetView>
  </sheetViews>
  <sheetFormatPr defaultColWidth="8.7109375" defaultRowHeight="15" x14ac:dyDescent="0.25"/>
  <cols>
    <col min="1" max="1" width="13.85546875" customWidth="1"/>
    <col min="2" max="2" width="54.42578125" customWidth="1"/>
    <col min="3" max="5" width="19.140625" customWidth="1"/>
    <col min="6" max="6" width="19.5703125" customWidth="1"/>
  </cols>
  <sheetData>
    <row r="5" spans="2:6" x14ac:dyDescent="0.25">
      <c r="B5" s="310"/>
      <c r="C5" s="311"/>
    </row>
    <row r="6" spans="2:6" x14ac:dyDescent="0.25">
      <c r="B6" s="311"/>
      <c r="C6" s="311"/>
    </row>
    <row r="7" spans="2:6" ht="7.5" customHeight="1" x14ac:dyDescent="0.25">
      <c r="B7" s="311"/>
      <c r="C7" s="311"/>
    </row>
    <row r="8" spans="2:6" ht="32.1" customHeight="1" thickBot="1" x14ac:dyDescent="0.3">
      <c r="B8" s="75"/>
      <c r="C8" s="2"/>
    </row>
    <row r="9" spans="2:6" ht="31.5" customHeight="1" thickTop="1" thickBot="1" x14ac:dyDescent="0.3">
      <c r="B9" s="194" t="s">
        <v>26</v>
      </c>
      <c r="C9" s="306" t="s">
        <v>20</v>
      </c>
      <c r="D9" s="306"/>
      <c r="E9" s="309" t="s">
        <v>239</v>
      </c>
      <c r="F9" s="309"/>
    </row>
    <row r="10" spans="2:6" ht="29.1" customHeight="1" thickTop="1" x14ac:dyDescent="0.25">
      <c r="B10" s="190"/>
      <c r="C10" s="66" t="s">
        <v>439</v>
      </c>
      <c r="D10" s="66" t="s">
        <v>345</v>
      </c>
      <c r="E10" s="66" t="s">
        <v>337</v>
      </c>
      <c r="F10" s="66" t="s">
        <v>299</v>
      </c>
    </row>
    <row r="11" spans="2:6" ht="21" customHeight="1" x14ac:dyDescent="0.25">
      <c r="B11" s="54"/>
      <c r="C11" s="175"/>
      <c r="D11" s="175"/>
      <c r="E11" s="167"/>
      <c r="F11" s="175"/>
    </row>
    <row r="12" spans="2:6" ht="21" customHeight="1" x14ac:dyDescent="0.25">
      <c r="B12" s="54" t="s">
        <v>188</v>
      </c>
      <c r="C12" s="260">
        <v>9223311</v>
      </c>
      <c r="D12" s="260">
        <v>9524667</v>
      </c>
      <c r="E12" s="260">
        <v>24709606</v>
      </c>
      <c r="F12" s="260">
        <v>23989390</v>
      </c>
    </row>
    <row r="13" spans="2:6" ht="21" customHeight="1" x14ac:dyDescent="0.25">
      <c r="B13" s="52"/>
      <c r="C13" s="268"/>
      <c r="D13" s="268"/>
      <c r="E13" s="268"/>
      <c r="F13" s="268"/>
    </row>
    <row r="14" spans="2:6" ht="21" customHeight="1" x14ac:dyDescent="0.25">
      <c r="B14" s="54" t="s">
        <v>189</v>
      </c>
      <c r="C14" s="268"/>
      <c r="D14" s="268"/>
      <c r="E14" s="268"/>
      <c r="F14" s="268"/>
    </row>
    <row r="15" spans="2:6" ht="21" customHeight="1" x14ac:dyDescent="0.25">
      <c r="B15" s="73" t="s">
        <v>403</v>
      </c>
      <c r="C15" s="268">
        <v>-5496572</v>
      </c>
      <c r="D15" s="268">
        <v>-6515849</v>
      </c>
      <c r="E15" s="268">
        <v>-14730461</v>
      </c>
      <c r="F15" s="268">
        <v>-15249466</v>
      </c>
    </row>
    <row r="16" spans="2:6" ht="21" customHeight="1" x14ac:dyDescent="0.25">
      <c r="B16" s="73" t="s">
        <v>404</v>
      </c>
      <c r="C16" s="268">
        <v>-1135414</v>
      </c>
      <c r="D16" s="268">
        <v>-552536</v>
      </c>
      <c r="E16" s="268">
        <v>-2397836</v>
      </c>
      <c r="F16" s="268">
        <v>-1338097</v>
      </c>
    </row>
    <row r="17" spans="2:6" ht="21" customHeight="1" x14ac:dyDescent="0.25">
      <c r="B17" s="73" t="s">
        <v>405</v>
      </c>
      <c r="C17" s="280">
        <v>-945962</v>
      </c>
      <c r="D17" s="280">
        <v>-788479</v>
      </c>
      <c r="E17" s="280">
        <v>-2713343</v>
      </c>
      <c r="F17" s="280">
        <v>-2494405</v>
      </c>
    </row>
    <row r="18" spans="2:6" ht="21" customHeight="1" x14ac:dyDescent="0.25">
      <c r="B18" s="73"/>
      <c r="C18" s="260">
        <v>-7577948</v>
      </c>
      <c r="D18" s="260">
        <v>-7856864</v>
      </c>
      <c r="E18" s="260">
        <v>-19841640</v>
      </c>
      <c r="F18" s="260">
        <v>-19081968</v>
      </c>
    </row>
    <row r="19" spans="2:6" ht="21" customHeight="1" x14ac:dyDescent="0.25">
      <c r="B19" s="52"/>
      <c r="C19" s="280"/>
      <c r="D19" s="280"/>
      <c r="E19" s="280"/>
      <c r="F19" s="280"/>
    </row>
    <row r="20" spans="2:6" ht="21" customHeight="1" x14ac:dyDescent="0.25">
      <c r="B20" s="54" t="s">
        <v>191</v>
      </c>
      <c r="C20" s="287">
        <v>1645363</v>
      </c>
      <c r="D20" s="287">
        <v>1667803</v>
      </c>
      <c r="E20" s="287">
        <v>4867966</v>
      </c>
      <c r="F20" s="287">
        <v>4907422</v>
      </c>
    </row>
    <row r="21" spans="2:6" ht="21" customHeight="1" x14ac:dyDescent="0.25">
      <c r="B21" s="73"/>
      <c r="C21" s="268"/>
      <c r="D21" s="268"/>
      <c r="E21" s="268"/>
      <c r="F21" s="268"/>
    </row>
    <row r="22" spans="2:6" ht="21" customHeight="1" x14ac:dyDescent="0.25">
      <c r="B22" s="155" t="s">
        <v>406</v>
      </c>
      <c r="C22" s="268"/>
      <c r="D22" s="268"/>
      <c r="E22" s="268"/>
      <c r="F22" s="268"/>
    </row>
    <row r="23" spans="2:6" s="232" customFormat="1" ht="21" customHeight="1" x14ac:dyDescent="0.25">
      <c r="B23" s="298" t="s">
        <v>459</v>
      </c>
      <c r="C23" s="268">
        <v>84852</v>
      </c>
      <c r="D23" s="268">
        <v>-37295</v>
      </c>
      <c r="E23" s="268">
        <v>-48606</v>
      </c>
      <c r="F23" s="268">
        <v>-79463</v>
      </c>
    </row>
    <row r="24" spans="2:6" ht="21" customHeight="1" x14ac:dyDescent="0.25">
      <c r="B24" s="73" t="s">
        <v>407</v>
      </c>
      <c r="C24" s="268"/>
      <c r="D24" s="268"/>
      <c r="E24" s="268"/>
      <c r="F24" s="268"/>
    </row>
    <row r="25" spans="2:6" ht="21" customHeight="1" x14ac:dyDescent="0.25">
      <c r="B25" s="73" t="s">
        <v>408</v>
      </c>
      <c r="C25" s="268">
        <v>-222457</v>
      </c>
      <c r="D25" s="268">
        <v>-167452</v>
      </c>
      <c r="E25" s="268">
        <v>-717448</v>
      </c>
      <c r="F25" s="268">
        <v>-426126</v>
      </c>
    </row>
    <row r="26" spans="2:6" ht="21" customHeight="1" x14ac:dyDescent="0.25">
      <c r="B26" s="73" t="s">
        <v>409</v>
      </c>
      <c r="C26" s="280">
        <v>-262258</v>
      </c>
      <c r="D26" s="280">
        <v>-245906</v>
      </c>
      <c r="E26" s="280">
        <v>-851616</v>
      </c>
      <c r="F26" s="280">
        <v>-616021</v>
      </c>
    </row>
    <row r="27" spans="2:6" ht="21" customHeight="1" x14ac:dyDescent="0.25">
      <c r="B27" s="73"/>
      <c r="C27" s="260">
        <v>-399863</v>
      </c>
      <c r="D27" s="260">
        <v>-450653</v>
      </c>
      <c r="E27" s="260">
        <v>-1617670</v>
      </c>
      <c r="F27" s="260">
        <v>-1121610</v>
      </c>
    </row>
    <row r="28" spans="2:6" ht="21" customHeight="1" x14ac:dyDescent="0.25">
      <c r="B28" s="73"/>
      <c r="C28" s="268"/>
      <c r="D28" s="268"/>
      <c r="E28" s="268"/>
      <c r="F28" s="268"/>
    </row>
    <row r="29" spans="2:6" ht="21" customHeight="1" x14ac:dyDescent="0.25">
      <c r="B29" s="73" t="s">
        <v>410</v>
      </c>
      <c r="C29" s="268"/>
      <c r="D29" s="268"/>
      <c r="E29" s="268" t="s">
        <v>301</v>
      </c>
      <c r="F29" s="268">
        <v>217063</v>
      </c>
    </row>
    <row r="30" spans="2:6" ht="28.5" customHeight="1" x14ac:dyDescent="0.25">
      <c r="B30" s="73" t="s">
        <v>411</v>
      </c>
      <c r="C30" s="268" t="s">
        <v>301</v>
      </c>
      <c r="D30" s="268">
        <v>122208</v>
      </c>
      <c r="E30" s="268" t="s">
        <v>301</v>
      </c>
      <c r="F30" s="268">
        <v>1031809</v>
      </c>
    </row>
    <row r="31" spans="2:6" ht="28.5" customHeight="1" x14ac:dyDescent="0.25">
      <c r="B31" s="73" t="s">
        <v>247</v>
      </c>
      <c r="C31" s="268"/>
      <c r="D31" s="268"/>
      <c r="E31" s="268">
        <v>6644</v>
      </c>
      <c r="F31" s="268">
        <v>108550</v>
      </c>
    </row>
    <row r="32" spans="2:6" ht="21" customHeight="1" x14ac:dyDescent="0.25">
      <c r="B32" s="73" t="s">
        <v>199</v>
      </c>
      <c r="C32" s="268">
        <v>8641</v>
      </c>
      <c r="D32" s="268" t="s">
        <v>301</v>
      </c>
      <c r="E32" s="268">
        <v>8641</v>
      </c>
      <c r="F32" s="268" t="s">
        <v>301</v>
      </c>
    </row>
    <row r="33" spans="2:6" ht="21" customHeight="1" x14ac:dyDescent="0.25">
      <c r="B33" s="73" t="s">
        <v>192</v>
      </c>
      <c r="C33" s="280">
        <v>247544</v>
      </c>
      <c r="D33" s="280">
        <v>287319</v>
      </c>
      <c r="E33" s="280">
        <v>768440</v>
      </c>
      <c r="F33" s="280">
        <v>438798</v>
      </c>
    </row>
    <row r="34" spans="2:6" ht="28.5" customHeight="1" x14ac:dyDescent="0.25">
      <c r="B34" s="174" t="s">
        <v>244</v>
      </c>
      <c r="C34" s="287">
        <v>1501685</v>
      </c>
      <c r="D34" s="287">
        <v>1626677</v>
      </c>
      <c r="E34" s="287">
        <v>4030836</v>
      </c>
      <c r="F34" s="287">
        <v>5582032</v>
      </c>
    </row>
    <row r="35" spans="2:6" ht="21" customHeight="1" x14ac:dyDescent="0.25">
      <c r="B35" s="73"/>
      <c r="C35" s="268"/>
      <c r="D35" s="268"/>
      <c r="E35" s="268"/>
      <c r="F35" s="268"/>
    </row>
    <row r="36" spans="2:6" ht="21" customHeight="1" x14ac:dyDescent="0.25">
      <c r="B36" s="73" t="s">
        <v>193</v>
      </c>
      <c r="C36" s="268">
        <v>411748</v>
      </c>
      <c r="D36" s="268">
        <v>278827</v>
      </c>
      <c r="E36" s="268">
        <v>1020269</v>
      </c>
      <c r="F36" s="268">
        <v>610833</v>
      </c>
    </row>
    <row r="37" spans="2:6" ht="21" customHeight="1" x14ac:dyDescent="0.25">
      <c r="B37" s="73" t="s">
        <v>194</v>
      </c>
      <c r="C37" s="280">
        <v>-521209</v>
      </c>
      <c r="D37" s="280">
        <v>-1434317</v>
      </c>
      <c r="E37" s="280">
        <v>-2517089</v>
      </c>
      <c r="F37" s="280">
        <v>-2553015</v>
      </c>
    </row>
    <row r="38" spans="2:6" ht="21" customHeight="1" x14ac:dyDescent="0.25">
      <c r="B38" s="52"/>
      <c r="C38" s="260">
        <v>-109461</v>
      </c>
      <c r="D38" s="260">
        <v>-1155490</v>
      </c>
      <c r="E38" s="260">
        <v>-1496820</v>
      </c>
      <c r="F38" s="260">
        <v>-1942182</v>
      </c>
    </row>
    <row r="39" spans="2:6" ht="21" customHeight="1" x14ac:dyDescent="0.25">
      <c r="B39" s="52"/>
      <c r="C39" s="280"/>
      <c r="D39" s="280"/>
      <c r="E39" s="280"/>
      <c r="F39" s="280"/>
    </row>
    <row r="40" spans="2:6" ht="29.25" customHeight="1" x14ac:dyDescent="0.25">
      <c r="B40" s="174" t="s">
        <v>245</v>
      </c>
      <c r="C40" s="287">
        <v>1392224</v>
      </c>
      <c r="D40" s="287">
        <v>471187</v>
      </c>
      <c r="E40" s="287">
        <v>2534016</v>
      </c>
      <c r="F40" s="287">
        <v>3639850</v>
      </c>
    </row>
    <row r="41" spans="2:6" ht="21" customHeight="1" x14ac:dyDescent="0.25">
      <c r="B41" s="52"/>
      <c r="C41" s="268"/>
      <c r="D41" s="268"/>
      <c r="E41" s="268"/>
      <c r="F41" s="268"/>
    </row>
    <row r="42" spans="2:6" ht="21" customHeight="1" x14ac:dyDescent="0.25">
      <c r="B42" s="73" t="s">
        <v>172</v>
      </c>
      <c r="C42" s="268">
        <v>-284047</v>
      </c>
      <c r="D42" s="268">
        <v>-71213</v>
      </c>
      <c r="E42" s="268">
        <v>-654736</v>
      </c>
      <c r="F42" s="268">
        <v>-936479</v>
      </c>
    </row>
    <row r="43" spans="2:6" x14ac:dyDescent="0.25">
      <c r="B43" s="73" t="s">
        <v>176</v>
      </c>
      <c r="C43" s="268">
        <v>74176</v>
      </c>
      <c r="D43" s="268">
        <v>21503</v>
      </c>
      <c r="E43" s="268">
        <v>808520</v>
      </c>
      <c r="F43" s="268">
        <v>87096</v>
      </c>
    </row>
    <row r="44" spans="2:6" ht="21.75" customHeight="1" thickBot="1" x14ac:dyDescent="0.3">
      <c r="B44" s="174" t="s">
        <v>240</v>
      </c>
      <c r="C44" s="282">
        <v>1182353</v>
      </c>
      <c r="D44" s="282">
        <v>421477</v>
      </c>
      <c r="E44" s="282">
        <v>2687800</v>
      </c>
      <c r="F44" s="282">
        <v>2790467</v>
      </c>
    </row>
    <row r="45" spans="2:6" ht="15.75" thickTop="1" x14ac:dyDescent="0.25">
      <c r="B45" s="174" t="s">
        <v>241</v>
      </c>
      <c r="C45" s="268"/>
      <c r="D45" s="268"/>
      <c r="E45" s="268"/>
      <c r="F45" s="268"/>
    </row>
    <row r="46" spans="2:6" ht="21" customHeight="1" x14ac:dyDescent="0.25">
      <c r="B46" s="73" t="s">
        <v>195</v>
      </c>
      <c r="C46" s="268">
        <v>1181868</v>
      </c>
      <c r="D46" s="268">
        <v>421051</v>
      </c>
      <c r="E46" s="268">
        <v>2686577</v>
      </c>
      <c r="F46" s="268">
        <v>2789320</v>
      </c>
    </row>
    <row r="47" spans="2:6" ht="21" customHeight="1" x14ac:dyDescent="0.25">
      <c r="B47" s="73" t="s">
        <v>412</v>
      </c>
      <c r="C47" s="268">
        <v>485</v>
      </c>
      <c r="D47" s="268">
        <v>426</v>
      </c>
      <c r="E47" s="268">
        <v>1223</v>
      </c>
      <c r="F47" s="268">
        <v>1147</v>
      </c>
    </row>
    <row r="48" spans="2:6" ht="21.75" customHeight="1" thickBot="1" x14ac:dyDescent="0.3">
      <c r="B48" s="73"/>
      <c r="C48" s="282">
        <v>1182353</v>
      </c>
      <c r="D48" s="282">
        <v>421477</v>
      </c>
      <c r="E48" s="282">
        <v>2687800</v>
      </c>
      <c r="F48" s="282">
        <v>2790467</v>
      </c>
    </row>
    <row r="49" spans="2:6" ht="21" customHeight="1" thickTop="1" x14ac:dyDescent="0.25">
      <c r="B49" s="174" t="s">
        <v>246</v>
      </c>
      <c r="C49" s="201">
        <v>0.54</v>
      </c>
      <c r="D49" s="201">
        <v>0.25</v>
      </c>
      <c r="E49" s="201">
        <v>1.22</v>
      </c>
      <c r="F49" s="201">
        <v>1.27</v>
      </c>
    </row>
    <row r="50" spans="2:6" ht="21" customHeight="1" x14ac:dyDescent="0.25">
      <c r="B50" s="174" t="s">
        <v>242</v>
      </c>
      <c r="C50" s="201">
        <v>0.54</v>
      </c>
      <c r="D50" s="201">
        <v>0.25</v>
      </c>
      <c r="E50" s="201">
        <v>1.22</v>
      </c>
      <c r="F50" s="201">
        <v>1.27</v>
      </c>
    </row>
  </sheetData>
  <mergeCells count="3">
    <mergeCell ref="B5:C7"/>
    <mergeCell ref="C9:D9"/>
    <mergeCell ref="E9:F9"/>
  </mergeCells>
  <conditionalFormatting sqref="B11:E12 B13:B50 D13:E14 E15:E50">
    <cfRule type="expression" dxfId="5" priority="14">
      <formula>MOD(ROW(),2)=0</formula>
    </cfRule>
  </conditionalFormatting>
  <conditionalFormatting sqref="C13">
    <cfRule type="expression" dxfId="4" priority="8">
      <formula>MOD(ROW(),2)=0</formula>
    </cfRule>
  </conditionalFormatting>
  <conditionalFormatting sqref="D15:D50">
    <cfRule type="expression" dxfId="3" priority="7">
      <formula>MOD(ROW(),2)=0</formula>
    </cfRule>
  </conditionalFormatting>
  <conditionalFormatting sqref="F11:F50">
    <cfRule type="expression" dxfId="2" priority="6">
      <formula>MOD(ROW(),2)=0</formula>
    </cfRule>
  </conditionalFormatting>
  <conditionalFormatting sqref="C14:C50">
    <cfRule type="expression" dxfId="1" priority="5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16"/>
  <sheetViews>
    <sheetView showGridLines="0" showRowColHeaders="0" zoomScale="80" zoomScaleNormal="80" workbookViewId="0"/>
  </sheetViews>
  <sheetFormatPr defaultColWidth="0.28515625" defaultRowHeight="14.25" customHeight="1" x14ac:dyDescent="0.2"/>
  <cols>
    <col min="1" max="1" width="13.85546875" style="2" customWidth="1"/>
    <col min="2" max="2" width="53.42578125" style="2" customWidth="1"/>
    <col min="3" max="3" width="16.85546875" style="3" customWidth="1"/>
    <col min="4" max="4" width="13.42578125" style="4" customWidth="1"/>
    <col min="5" max="5" width="20.85546875" style="3" bestFit="1" customWidth="1"/>
    <col min="6" max="6" width="15.140625" style="2" customWidth="1"/>
    <col min="7" max="7" width="4" style="2" customWidth="1"/>
    <col min="8" max="8" width="9.28515625" style="152" customWidth="1"/>
    <col min="9" max="13" width="8.7109375" style="2" customWidth="1"/>
    <col min="14" max="308" width="8.85546875" style="2" customWidth="1"/>
    <col min="309" max="16384" width="0.28515625" style="2"/>
  </cols>
  <sheetData>
    <row r="1" spans="2:29" ht="14.25" customHeight="1" x14ac:dyDescent="0.2">
      <c r="B1" s="299"/>
      <c r="C1" s="300"/>
      <c r="D1" s="300"/>
      <c r="E1" s="300"/>
      <c r="F1" s="300"/>
      <c r="G1" s="300"/>
    </row>
    <row r="2" spans="2:29" ht="14.25" customHeight="1" x14ac:dyDescent="0.2">
      <c r="B2" s="300"/>
      <c r="C2" s="300"/>
      <c r="D2" s="300"/>
      <c r="E2" s="300"/>
      <c r="F2" s="300"/>
      <c r="G2" s="300"/>
    </row>
    <row r="3" spans="2:29" ht="14.25" customHeight="1" x14ac:dyDescent="0.2">
      <c r="B3" s="300"/>
      <c r="C3" s="300"/>
      <c r="D3" s="300"/>
      <c r="E3" s="300"/>
      <c r="F3" s="300"/>
      <c r="G3" s="300"/>
    </row>
    <row r="4" spans="2:29" ht="14.25" customHeight="1" x14ac:dyDescent="0.2">
      <c r="B4" s="300"/>
      <c r="C4" s="300"/>
      <c r="D4" s="300"/>
      <c r="E4" s="300"/>
      <c r="F4" s="300"/>
      <c r="G4" s="300"/>
    </row>
    <row r="5" spans="2:29" ht="14.25" customHeight="1" x14ac:dyDescent="0.2">
      <c r="B5" s="300"/>
      <c r="C5" s="300"/>
      <c r="D5" s="300"/>
      <c r="E5" s="300"/>
      <c r="F5" s="300"/>
      <c r="G5" s="300"/>
    </row>
    <row r="6" spans="2:29" x14ac:dyDescent="0.2">
      <c r="B6" s="300"/>
      <c r="C6" s="300"/>
      <c r="D6" s="300"/>
      <c r="E6" s="300"/>
      <c r="F6" s="300"/>
      <c r="G6" s="300"/>
    </row>
    <row r="7" spans="2:29" ht="20.45" customHeight="1" x14ac:dyDescent="0.2"/>
    <row r="8" spans="2:29" ht="27" customHeight="1" x14ac:dyDescent="0.2">
      <c r="B8" s="207" t="s">
        <v>33</v>
      </c>
      <c r="C8" s="208" t="s">
        <v>440</v>
      </c>
      <c r="D8" s="209" t="s">
        <v>34</v>
      </c>
      <c r="E8" s="210" t="s">
        <v>441</v>
      </c>
      <c r="F8" s="215" t="s">
        <v>442</v>
      </c>
    </row>
    <row r="9" spans="2:29" ht="21.6" customHeight="1" x14ac:dyDescent="0.2">
      <c r="B9" s="216" t="s">
        <v>35</v>
      </c>
      <c r="C9" s="217">
        <v>925247</v>
      </c>
      <c r="D9" s="218">
        <v>1</v>
      </c>
      <c r="E9" s="217">
        <v>925247</v>
      </c>
      <c r="F9" s="217"/>
    </row>
    <row r="10" spans="2:29" ht="21.6" customHeight="1" x14ac:dyDescent="0.2">
      <c r="B10" s="225" t="s">
        <v>443</v>
      </c>
      <c r="C10" s="226">
        <v>810629</v>
      </c>
      <c r="D10" s="227">
        <v>1</v>
      </c>
      <c r="E10" s="226">
        <v>810629</v>
      </c>
      <c r="F10" s="228">
        <v>15676</v>
      </c>
      <c r="G10" s="6"/>
      <c r="H10" s="2"/>
    </row>
    <row r="11" spans="2:29" ht="21.6" customHeight="1" x14ac:dyDescent="0.2">
      <c r="B11" s="225" t="s">
        <v>444</v>
      </c>
      <c r="C11" s="226">
        <v>75310</v>
      </c>
      <c r="D11" s="227">
        <v>1</v>
      </c>
      <c r="E11" s="226">
        <v>75310</v>
      </c>
      <c r="F11" s="228">
        <v>11232</v>
      </c>
      <c r="G11" s="7"/>
      <c r="H11" s="2"/>
    </row>
    <row r="12" spans="2:29" ht="21.6" customHeight="1" x14ac:dyDescent="0.2">
      <c r="B12" s="225" t="s">
        <v>445</v>
      </c>
      <c r="C12" s="226">
        <v>30575</v>
      </c>
      <c r="D12" s="227">
        <v>1</v>
      </c>
      <c r="E12" s="226">
        <v>30575</v>
      </c>
      <c r="F12" s="228">
        <v>12844</v>
      </c>
      <c r="G12" s="7"/>
      <c r="H12" s="2"/>
    </row>
    <row r="13" spans="2:29" ht="21.6" customHeight="1" x14ac:dyDescent="0.2">
      <c r="B13" s="225" t="s">
        <v>446</v>
      </c>
      <c r="C13" s="226">
        <v>8734</v>
      </c>
      <c r="D13" s="227">
        <v>1</v>
      </c>
      <c r="E13" s="226">
        <v>8734</v>
      </c>
      <c r="F13" s="228">
        <v>15128</v>
      </c>
      <c r="G13" s="7"/>
      <c r="H13" s="2"/>
    </row>
    <row r="14" spans="2:29" ht="21.6" customHeight="1" x14ac:dyDescent="0.2">
      <c r="B14" s="216" t="s">
        <v>250</v>
      </c>
      <c r="C14" s="217">
        <v>3453500</v>
      </c>
      <c r="D14" s="218">
        <v>0.21679999999999999</v>
      </c>
      <c r="E14" s="217">
        <v>748719</v>
      </c>
      <c r="F14" s="217"/>
      <c r="G14" s="7"/>
      <c r="H14" s="2"/>
    </row>
    <row r="15" spans="2:29" ht="21.6" customHeight="1" x14ac:dyDescent="0.2">
      <c r="B15" s="216" t="s">
        <v>251</v>
      </c>
      <c r="C15" s="217"/>
      <c r="D15" s="218"/>
      <c r="E15" s="217">
        <v>1673966</v>
      </c>
      <c r="F15" s="217"/>
      <c r="G15" s="7"/>
      <c r="H15" s="2"/>
    </row>
    <row r="16" spans="2:29" s="5" customFormat="1" ht="14.25" customHeight="1" x14ac:dyDescent="0.2">
      <c r="B16" s="2"/>
      <c r="C16" s="8"/>
      <c r="D16" s="9"/>
      <c r="E16" s="8"/>
      <c r="F16" s="2"/>
      <c r="G16" s="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</sheetData>
  <mergeCells count="1">
    <mergeCell ref="B1:G6"/>
  </mergeCells>
  <conditionalFormatting sqref="B10:B11 B15">
    <cfRule type="expression" dxfId="59" priority="19">
      <formula>MOD(ROW(),2)=0</formula>
    </cfRule>
  </conditionalFormatting>
  <conditionalFormatting sqref="B12">
    <cfRule type="expression" dxfId="58" priority="13">
      <formula>MOD(ROW(),2)=0</formula>
    </cfRule>
  </conditionalFormatting>
  <conditionalFormatting sqref="C10:E11 C15:E15">
    <cfRule type="expression" dxfId="57" priority="9">
      <formula>MOD(ROW(),2)=0</formula>
    </cfRule>
  </conditionalFormatting>
  <conditionalFormatting sqref="F15">
    <cfRule type="expression" dxfId="56" priority="7">
      <formula>MOD(ROW(),2)=0</formula>
    </cfRule>
  </conditionalFormatting>
  <conditionalFormatting sqref="F10:F11">
    <cfRule type="expression" dxfId="55" priority="8">
      <formula>MOD(ROW(),2)=0</formula>
    </cfRule>
  </conditionalFormatting>
  <conditionalFormatting sqref="C12:E12">
    <cfRule type="expression" dxfId="54" priority="4">
      <formula>MOD(ROW(),2)=0</formula>
    </cfRule>
  </conditionalFormatting>
  <conditionalFormatting sqref="F12">
    <cfRule type="expression" dxfId="53" priority="3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D81"/>
  <sheetViews>
    <sheetView showGridLines="0" showRowColHeaders="0" zoomScale="80" zoomScaleNormal="80" workbookViewId="0">
      <selection activeCell="D80" sqref="D80"/>
    </sheetView>
  </sheetViews>
  <sheetFormatPr defaultColWidth="8.7109375" defaultRowHeight="15" x14ac:dyDescent="0.25"/>
  <cols>
    <col min="1" max="1" width="13.85546875" customWidth="1"/>
    <col min="2" max="2" width="90.140625" customWidth="1"/>
    <col min="3" max="4" width="19.28515625" customWidth="1"/>
    <col min="5" max="5" width="2.85546875" customWidth="1"/>
  </cols>
  <sheetData>
    <row r="7" spans="2:4" ht="9.6" customHeight="1" x14ac:dyDescent="0.25">
      <c r="B7" s="301"/>
      <c r="C7" s="302"/>
      <c r="D7" s="302"/>
    </row>
    <row r="8" spans="2:4" ht="15.75" thickBot="1" x14ac:dyDescent="0.3">
      <c r="B8" s="22"/>
      <c r="C8" s="2"/>
      <c r="D8" s="2"/>
    </row>
    <row r="9" spans="2:4" ht="32.450000000000003" customHeight="1" thickTop="1" thickBot="1" x14ac:dyDescent="0.3">
      <c r="B9" s="193" t="s">
        <v>21</v>
      </c>
      <c r="C9" s="309" t="s">
        <v>25</v>
      </c>
      <c r="D9" s="309"/>
    </row>
    <row r="10" spans="2:4" ht="36.6" customHeight="1" thickTop="1" x14ac:dyDescent="0.25">
      <c r="B10" s="190"/>
      <c r="C10" s="166" t="s">
        <v>358</v>
      </c>
      <c r="D10" s="166" t="s">
        <v>299</v>
      </c>
    </row>
    <row r="11" spans="2:4" ht="21" customHeight="1" x14ac:dyDescent="0.25">
      <c r="B11" s="158" t="s">
        <v>196</v>
      </c>
      <c r="C11" s="277"/>
      <c r="D11" s="275"/>
    </row>
    <row r="12" spans="2:4" ht="21" customHeight="1" x14ac:dyDescent="0.25">
      <c r="B12" s="159" t="s">
        <v>248</v>
      </c>
      <c r="C12" s="276">
        <v>2687800</v>
      </c>
      <c r="D12" s="256">
        <v>2790467</v>
      </c>
    </row>
    <row r="13" spans="2:4" ht="21" customHeight="1" x14ac:dyDescent="0.25">
      <c r="B13" s="158" t="s">
        <v>197</v>
      </c>
      <c r="C13" s="276"/>
      <c r="D13" s="256"/>
    </row>
    <row r="14" spans="2:4" ht="21" customHeight="1" x14ac:dyDescent="0.25">
      <c r="B14" s="159" t="s">
        <v>161</v>
      </c>
      <c r="C14" s="276">
        <v>-808520</v>
      </c>
      <c r="D14" s="256">
        <v>-87096</v>
      </c>
    </row>
    <row r="15" spans="2:4" ht="21" customHeight="1" x14ac:dyDescent="0.25">
      <c r="B15" s="159" t="s">
        <v>114</v>
      </c>
      <c r="C15" s="276">
        <v>869536</v>
      </c>
      <c r="D15" s="256">
        <v>763482</v>
      </c>
    </row>
    <row r="16" spans="2:4" ht="21" customHeight="1" x14ac:dyDescent="0.25">
      <c r="B16" s="159" t="s">
        <v>198</v>
      </c>
      <c r="C16" s="276">
        <v>197273</v>
      </c>
      <c r="D16" s="256">
        <v>32088</v>
      </c>
    </row>
    <row r="17" spans="2:4" ht="21" customHeight="1" x14ac:dyDescent="0.25">
      <c r="B17" s="159" t="s">
        <v>411</v>
      </c>
      <c r="C17" s="276" t="s">
        <v>301</v>
      </c>
      <c r="D17" s="256">
        <v>-1031809</v>
      </c>
    </row>
    <row r="18" spans="2:4" ht="21" customHeight="1" x14ac:dyDescent="0.25">
      <c r="B18" s="159" t="s">
        <v>249</v>
      </c>
      <c r="C18" s="276">
        <v>-19197</v>
      </c>
      <c r="D18" s="256">
        <v>-3722</v>
      </c>
    </row>
    <row r="19" spans="2:4" ht="21" customHeight="1" x14ac:dyDescent="0.25">
      <c r="B19" s="159" t="s">
        <v>321</v>
      </c>
      <c r="C19" s="276" t="s">
        <v>301</v>
      </c>
      <c r="D19" s="256">
        <v>491036</v>
      </c>
    </row>
    <row r="20" spans="2:4" ht="21" customHeight="1" x14ac:dyDescent="0.25">
      <c r="B20" s="159" t="s">
        <v>192</v>
      </c>
      <c r="C20" s="276">
        <v>-768440</v>
      </c>
      <c r="D20" s="256">
        <v>-438798</v>
      </c>
    </row>
    <row r="21" spans="2:4" ht="21" customHeight="1" x14ac:dyDescent="0.25">
      <c r="B21" s="159" t="s">
        <v>200</v>
      </c>
      <c r="C21" s="276">
        <v>-924340</v>
      </c>
      <c r="D21" s="256">
        <v>-905323</v>
      </c>
    </row>
    <row r="22" spans="2:4" ht="21" customHeight="1" x14ac:dyDescent="0.25">
      <c r="B22" s="159" t="s">
        <v>201</v>
      </c>
      <c r="C22" s="276" t="s">
        <v>301</v>
      </c>
      <c r="D22" s="256">
        <v>-238815</v>
      </c>
    </row>
    <row r="23" spans="2:4" ht="21" customHeight="1" x14ac:dyDescent="0.25">
      <c r="B23" s="159" t="s">
        <v>202</v>
      </c>
      <c r="C23" s="276">
        <v>2059745</v>
      </c>
      <c r="D23" s="256">
        <v>1053980</v>
      </c>
    </row>
    <row r="24" spans="2:4" ht="21" customHeight="1" x14ac:dyDescent="0.25">
      <c r="B24" s="159" t="s">
        <v>203</v>
      </c>
      <c r="C24" s="276">
        <v>-173900</v>
      </c>
      <c r="D24" s="256">
        <v>212221</v>
      </c>
    </row>
    <row r="25" spans="2:4" ht="21" customHeight="1" x14ac:dyDescent="0.25">
      <c r="B25" s="159" t="s">
        <v>106</v>
      </c>
      <c r="C25" s="276">
        <v>-1641578</v>
      </c>
      <c r="D25" s="256">
        <v>-876000</v>
      </c>
    </row>
    <row r="26" spans="2:4" ht="21" customHeight="1" x14ac:dyDescent="0.25">
      <c r="B26" s="159" t="s">
        <v>204</v>
      </c>
      <c r="C26" s="276">
        <v>-6644</v>
      </c>
      <c r="D26" s="256">
        <v>-108550</v>
      </c>
    </row>
    <row r="27" spans="2:4" ht="21" customHeight="1" x14ac:dyDescent="0.25">
      <c r="B27" s="159" t="s">
        <v>205</v>
      </c>
      <c r="C27" s="276">
        <v>5298</v>
      </c>
      <c r="D27" s="256">
        <v>18870</v>
      </c>
    </row>
    <row r="28" spans="2:4" ht="21" customHeight="1" x14ac:dyDescent="0.25">
      <c r="B28" s="159" t="s">
        <v>206</v>
      </c>
      <c r="C28" s="276">
        <v>246667</v>
      </c>
      <c r="D28" s="256">
        <v>169496</v>
      </c>
    </row>
    <row r="29" spans="2:4" x14ac:dyDescent="0.25">
      <c r="B29" s="159" t="s">
        <v>207</v>
      </c>
      <c r="C29" s="276">
        <v>301940</v>
      </c>
      <c r="D29" s="256">
        <v>577129</v>
      </c>
    </row>
    <row r="30" spans="2:4" ht="27" customHeight="1" x14ac:dyDescent="0.25">
      <c r="B30" s="159" t="s">
        <v>208</v>
      </c>
      <c r="C30" s="276">
        <v>1367693</v>
      </c>
      <c r="D30" s="256">
        <v>-1908899</v>
      </c>
    </row>
    <row r="31" spans="2:4" x14ac:dyDescent="0.25">
      <c r="B31" s="159" t="s">
        <v>112</v>
      </c>
      <c r="C31" s="276">
        <v>502558</v>
      </c>
      <c r="D31" s="256">
        <v>375177</v>
      </c>
    </row>
    <row r="32" spans="2:4" ht="28.5" customHeight="1" x14ac:dyDescent="0.25">
      <c r="B32" s="159" t="s">
        <v>190</v>
      </c>
      <c r="C32" s="288">
        <v>118936</v>
      </c>
      <c r="D32" s="272">
        <v>-33546</v>
      </c>
    </row>
    <row r="33" spans="2:4" ht="21" customHeight="1" x14ac:dyDescent="0.25">
      <c r="B33" s="159"/>
      <c r="C33" s="157">
        <v>4014827</v>
      </c>
      <c r="D33" s="257">
        <v>851388</v>
      </c>
    </row>
    <row r="34" spans="2:4" ht="21" customHeight="1" x14ac:dyDescent="0.25">
      <c r="B34" s="158" t="s">
        <v>413</v>
      </c>
      <c r="C34" s="276"/>
      <c r="D34" s="256"/>
    </row>
    <row r="35" spans="2:4" ht="21" customHeight="1" x14ac:dyDescent="0.25">
      <c r="B35" s="159" t="s">
        <v>209</v>
      </c>
      <c r="C35" s="276">
        <v>-254645</v>
      </c>
      <c r="D35" s="256">
        <v>-604578</v>
      </c>
    </row>
    <row r="36" spans="2:4" ht="21" customHeight="1" x14ac:dyDescent="0.25">
      <c r="B36" s="159" t="s">
        <v>414</v>
      </c>
      <c r="C36" s="276" t="s">
        <v>301</v>
      </c>
      <c r="D36" s="256">
        <v>15121</v>
      </c>
    </row>
    <row r="37" spans="2:4" x14ac:dyDescent="0.25">
      <c r="B37" s="159" t="s">
        <v>153</v>
      </c>
      <c r="C37" s="276">
        <v>997234</v>
      </c>
      <c r="D37" s="256">
        <v>-55073</v>
      </c>
    </row>
    <row r="38" spans="2:4" ht="25.5" customHeight="1" x14ac:dyDescent="0.25">
      <c r="B38" s="159" t="s">
        <v>154</v>
      </c>
      <c r="C38" s="276">
        <v>248082</v>
      </c>
      <c r="D38" s="256">
        <v>-35954</v>
      </c>
    </row>
    <row r="39" spans="2:4" ht="21" customHeight="1" x14ac:dyDescent="0.25">
      <c r="B39" s="159" t="s">
        <v>210</v>
      </c>
      <c r="C39" s="276">
        <v>-34852</v>
      </c>
      <c r="D39" s="256">
        <v>-79400</v>
      </c>
    </row>
    <row r="40" spans="2:4" ht="21" customHeight="1" x14ac:dyDescent="0.25">
      <c r="B40" s="159" t="s">
        <v>211</v>
      </c>
      <c r="C40" s="276">
        <v>480332</v>
      </c>
      <c r="D40" s="256">
        <v>354136</v>
      </c>
    </row>
    <row r="41" spans="2:4" ht="21" customHeight="1" x14ac:dyDescent="0.25">
      <c r="B41" s="159" t="s">
        <v>212</v>
      </c>
      <c r="C41" s="276">
        <v>652218</v>
      </c>
      <c r="D41" s="256">
        <v>593776</v>
      </c>
    </row>
    <row r="42" spans="2:4" ht="21" customHeight="1" x14ac:dyDescent="0.25">
      <c r="B42" s="159" t="s">
        <v>190</v>
      </c>
      <c r="C42" s="288">
        <v>55730</v>
      </c>
      <c r="D42" s="272">
        <v>-68860</v>
      </c>
    </row>
    <row r="43" spans="2:4" ht="21" customHeight="1" x14ac:dyDescent="0.25">
      <c r="B43" s="159"/>
      <c r="C43" s="157">
        <v>2144099</v>
      </c>
      <c r="D43" s="257">
        <v>119168</v>
      </c>
    </row>
    <row r="44" spans="2:4" ht="21" customHeight="1" x14ac:dyDescent="0.25">
      <c r="B44" s="158" t="s">
        <v>213</v>
      </c>
      <c r="C44" s="276"/>
      <c r="D44" s="256"/>
    </row>
    <row r="45" spans="2:4" ht="21" customHeight="1" x14ac:dyDescent="0.25">
      <c r="B45" s="159" t="s">
        <v>169</v>
      </c>
      <c r="C45" s="276">
        <v>57393</v>
      </c>
      <c r="D45" s="256">
        <v>1012234</v>
      </c>
    </row>
    <row r="46" spans="2:4" ht="21" customHeight="1" x14ac:dyDescent="0.25">
      <c r="B46" s="159" t="s">
        <v>171</v>
      </c>
      <c r="C46" s="276">
        <v>174075</v>
      </c>
      <c r="D46" s="256">
        <v>928248</v>
      </c>
    </row>
    <row r="47" spans="2:4" ht="21" customHeight="1" x14ac:dyDescent="0.25">
      <c r="B47" s="159" t="s">
        <v>214</v>
      </c>
      <c r="C47" s="276">
        <v>724793</v>
      </c>
      <c r="D47" s="256">
        <v>987603</v>
      </c>
    </row>
    <row r="48" spans="2:4" ht="21" customHeight="1" x14ac:dyDescent="0.25">
      <c r="B48" s="159" t="s">
        <v>174</v>
      </c>
      <c r="C48" s="276">
        <v>35557</v>
      </c>
      <c r="D48" s="256">
        <v>20396</v>
      </c>
    </row>
    <row r="49" spans="2:4" ht="21" customHeight="1" x14ac:dyDescent="0.25">
      <c r="B49" s="159" t="s">
        <v>170</v>
      </c>
      <c r="C49" s="276">
        <v>-208283</v>
      </c>
      <c r="D49" s="256">
        <v>105734</v>
      </c>
    </row>
    <row r="50" spans="2:4" ht="21" customHeight="1" x14ac:dyDescent="0.25">
      <c r="B50" s="159" t="s">
        <v>112</v>
      </c>
      <c r="C50" s="276">
        <v>-348494</v>
      </c>
      <c r="D50" s="256">
        <v>-301615</v>
      </c>
    </row>
    <row r="51" spans="2:4" ht="21" customHeight="1" x14ac:dyDescent="0.25">
      <c r="B51" s="159" t="s">
        <v>178</v>
      </c>
      <c r="C51" s="276">
        <v>47783</v>
      </c>
      <c r="D51" s="256" t="s">
        <v>301</v>
      </c>
    </row>
    <row r="52" spans="2:4" ht="21" customHeight="1" x14ac:dyDescent="0.25">
      <c r="B52" s="159" t="s">
        <v>190</v>
      </c>
      <c r="C52" s="288">
        <v>-38379</v>
      </c>
      <c r="D52" s="272">
        <v>26387</v>
      </c>
    </row>
    <row r="53" spans="2:4" ht="21" customHeight="1" x14ac:dyDescent="0.25">
      <c r="B53" s="159"/>
      <c r="C53" s="290">
        <v>444445</v>
      </c>
      <c r="D53" s="281">
        <v>2778987</v>
      </c>
    </row>
    <row r="54" spans="2:4" ht="21" customHeight="1" x14ac:dyDescent="0.25">
      <c r="B54" s="158" t="s">
        <v>322</v>
      </c>
      <c r="C54" s="289">
        <v>6603371</v>
      </c>
      <c r="D54" s="273">
        <v>3749543</v>
      </c>
    </row>
    <row r="55" spans="2:4" ht="21" customHeight="1" x14ac:dyDescent="0.25">
      <c r="B55" s="159" t="s">
        <v>215</v>
      </c>
      <c r="C55" s="276">
        <v>-537616</v>
      </c>
      <c r="D55" s="256">
        <v>-1142930</v>
      </c>
    </row>
    <row r="56" spans="2:4" ht="21" customHeight="1" x14ac:dyDescent="0.25">
      <c r="B56" s="159" t="s">
        <v>216</v>
      </c>
      <c r="C56" s="276">
        <v>-2436</v>
      </c>
      <c r="D56" s="256">
        <v>-2167</v>
      </c>
    </row>
    <row r="57" spans="2:4" ht="21" customHeight="1" x14ac:dyDescent="0.25">
      <c r="B57" s="159" t="s">
        <v>217</v>
      </c>
      <c r="C57" s="276">
        <v>-648587</v>
      </c>
      <c r="D57" s="256">
        <v>-456653</v>
      </c>
    </row>
    <row r="58" spans="2:4" ht="21" customHeight="1" x14ac:dyDescent="0.25">
      <c r="B58" s="159" t="s">
        <v>415</v>
      </c>
      <c r="C58" s="276">
        <v>156184</v>
      </c>
      <c r="D58" s="256">
        <v>912342</v>
      </c>
    </row>
    <row r="59" spans="2:4" ht="21" customHeight="1" thickBot="1" x14ac:dyDescent="0.3">
      <c r="B59" s="158" t="s">
        <v>323</v>
      </c>
      <c r="C59" s="291">
        <v>5570916</v>
      </c>
      <c r="D59" s="274">
        <v>3060135</v>
      </c>
    </row>
    <row r="60" spans="2:4" ht="21" customHeight="1" thickTop="1" x14ac:dyDescent="0.25">
      <c r="B60" s="159"/>
      <c r="C60" s="276"/>
      <c r="D60" s="256"/>
    </row>
    <row r="61" spans="2:4" ht="21" customHeight="1" x14ac:dyDescent="0.25">
      <c r="B61" s="158" t="s">
        <v>218</v>
      </c>
      <c r="C61" s="276"/>
      <c r="D61" s="256"/>
    </row>
    <row r="62" spans="2:4" ht="21" customHeight="1" x14ac:dyDescent="0.25">
      <c r="B62" s="159" t="s">
        <v>416</v>
      </c>
      <c r="C62" s="276">
        <v>-835890</v>
      </c>
      <c r="D62" s="256">
        <v>1097584</v>
      </c>
    </row>
    <row r="63" spans="2:4" ht="21" customHeight="1" x14ac:dyDescent="0.25">
      <c r="B63" s="159" t="s">
        <v>219</v>
      </c>
      <c r="C63" s="276" t="s">
        <v>301</v>
      </c>
      <c r="D63" s="256">
        <v>20802</v>
      </c>
    </row>
    <row r="64" spans="2:4" ht="21" customHeight="1" x14ac:dyDescent="0.25">
      <c r="B64" s="159" t="s">
        <v>220</v>
      </c>
      <c r="C64" s="276"/>
      <c r="D64" s="256"/>
    </row>
    <row r="65" spans="2:4" ht="21" customHeight="1" x14ac:dyDescent="0.25">
      <c r="B65" s="159" t="s">
        <v>417</v>
      </c>
      <c r="C65" s="276">
        <v>-27469</v>
      </c>
      <c r="D65" s="256">
        <v>-15338</v>
      </c>
    </row>
    <row r="66" spans="2:4" ht="21" customHeight="1" x14ac:dyDescent="0.25">
      <c r="B66" s="159" t="s">
        <v>418</v>
      </c>
      <c r="C66" s="276">
        <v>6644</v>
      </c>
      <c r="D66" s="256">
        <v>1366592</v>
      </c>
    </row>
    <row r="67" spans="2:4" ht="21" customHeight="1" x14ac:dyDescent="0.25">
      <c r="B67" s="159" t="s">
        <v>221</v>
      </c>
      <c r="C67" s="276">
        <v>-121502</v>
      </c>
      <c r="D67" s="256">
        <v>-104901</v>
      </c>
    </row>
    <row r="68" spans="2:4" ht="21" customHeight="1" x14ac:dyDescent="0.25">
      <c r="B68" s="159" t="s">
        <v>222</v>
      </c>
      <c r="C68" s="276">
        <v>-63602</v>
      </c>
      <c r="D68" s="256">
        <v>-23009</v>
      </c>
    </row>
    <row r="69" spans="2:4" ht="21" customHeight="1" x14ac:dyDescent="0.25">
      <c r="B69" s="159" t="s">
        <v>223</v>
      </c>
      <c r="C69" s="276">
        <v>-2127312</v>
      </c>
      <c r="D69" s="256">
        <v>-1216244</v>
      </c>
    </row>
    <row r="70" spans="2:4" ht="21" customHeight="1" thickBot="1" x14ac:dyDescent="0.3">
      <c r="B70" s="158" t="s">
        <v>224</v>
      </c>
      <c r="C70" s="291">
        <v>-3169131</v>
      </c>
      <c r="D70" s="274">
        <v>1125486</v>
      </c>
    </row>
    <row r="71" spans="2:4" ht="21" customHeight="1" thickTop="1" x14ac:dyDescent="0.25">
      <c r="B71" s="159"/>
      <c r="C71" s="156"/>
      <c r="D71" s="82"/>
    </row>
    <row r="72" spans="2:4" ht="21" customHeight="1" x14ac:dyDescent="0.25">
      <c r="B72" s="158" t="s">
        <v>225</v>
      </c>
      <c r="C72" s="156"/>
      <c r="D72" s="82"/>
    </row>
    <row r="73" spans="2:4" ht="21" customHeight="1" x14ac:dyDescent="0.25">
      <c r="B73" s="159" t="s">
        <v>419</v>
      </c>
      <c r="C73" s="276">
        <v>987534</v>
      </c>
      <c r="D73" s="256" t="s">
        <v>301</v>
      </c>
    </row>
    <row r="74" spans="2:4" ht="21" customHeight="1" x14ac:dyDescent="0.25">
      <c r="B74" s="159" t="s">
        <v>226</v>
      </c>
      <c r="C74" s="276">
        <v>-1034686</v>
      </c>
      <c r="D74" s="256">
        <v>-701655</v>
      </c>
    </row>
    <row r="75" spans="2:4" ht="21" customHeight="1" x14ac:dyDescent="0.25">
      <c r="B75" s="159" t="s">
        <v>227</v>
      </c>
      <c r="C75" s="276">
        <v>-1136489</v>
      </c>
      <c r="D75" s="256">
        <v>-4284754</v>
      </c>
    </row>
    <row r="76" spans="2:4" ht="21.75" customHeight="1" x14ac:dyDescent="0.25">
      <c r="B76" s="159" t="s">
        <v>228</v>
      </c>
      <c r="C76" s="276">
        <v>-52640</v>
      </c>
      <c r="D76" s="256">
        <v>-51825</v>
      </c>
    </row>
    <row r="78" spans="2:4" ht="19.5" customHeight="1" thickBot="1" x14ac:dyDescent="0.3">
      <c r="B78" s="158" t="s">
        <v>229</v>
      </c>
      <c r="C78" s="291">
        <v>-1236281</v>
      </c>
      <c r="D78" s="274">
        <v>-5038234</v>
      </c>
    </row>
    <row r="79" spans="2:4" ht="19.5" customHeight="1" thickTop="1" thickBot="1" x14ac:dyDescent="0.3">
      <c r="B79" s="158" t="s">
        <v>230</v>
      </c>
      <c r="C79" s="202">
        <v>1165504</v>
      </c>
      <c r="D79" s="203">
        <v>-852613</v>
      </c>
    </row>
    <row r="80" spans="2:4" ht="19.5" customHeight="1" thickTop="1" x14ac:dyDescent="0.25">
      <c r="B80" s="159" t="s">
        <v>231</v>
      </c>
      <c r="C80" s="276">
        <v>825208</v>
      </c>
      <c r="D80" s="256">
        <v>1680397</v>
      </c>
    </row>
    <row r="81" spans="2:4" ht="19.5" customHeight="1" x14ac:dyDescent="0.25">
      <c r="B81" s="159" t="s">
        <v>232</v>
      </c>
      <c r="C81" s="156">
        <v>1990712</v>
      </c>
      <c r="D81" s="82">
        <v>827784</v>
      </c>
    </row>
  </sheetData>
  <mergeCells count="2">
    <mergeCell ref="B7:D7"/>
    <mergeCell ref="C9:D9"/>
  </mergeCells>
  <conditionalFormatting sqref="B11:D76 B78:D81">
    <cfRule type="expression" dxfId="0" priority="13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E37"/>
  <sheetViews>
    <sheetView showGridLines="0" showRowColHeaders="0" zoomScale="85" zoomScaleNormal="85" workbookViewId="0">
      <selection activeCell="H22" sqref="H22"/>
    </sheetView>
  </sheetViews>
  <sheetFormatPr defaultColWidth="8.7109375" defaultRowHeight="15" x14ac:dyDescent="0.25"/>
  <cols>
    <col min="1" max="1" width="13.85546875" customWidth="1"/>
    <col min="2" max="2" width="67.5703125" customWidth="1"/>
    <col min="3" max="4" width="12.140625" customWidth="1"/>
    <col min="5" max="5" width="11.5703125" customWidth="1"/>
    <col min="6" max="6" width="8.7109375" customWidth="1"/>
  </cols>
  <sheetData>
    <row r="7" spans="2:5" ht="9.6" customHeight="1" x14ac:dyDescent="0.25">
      <c r="B7" s="301"/>
      <c r="C7" s="302"/>
      <c r="D7" s="302"/>
    </row>
    <row r="8" spans="2:5" ht="9.6" customHeight="1" x14ac:dyDescent="0.25">
      <c r="B8" s="85"/>
      <c r="C8" s="20"/>
      <c r="D8" s="20"/>
    </row>
    <row r="9" spans="2:5" ht="21.75" customHeight="1" x14ac:dyDescent="0.25">
      <c r="B9" s="86" t="s">
        <v>32</v>
      </c>
      <c r="C9" s="103">
        <v>44805</v>
      </c>
      <c r="D9" s="66">
        <v>2021</v>
      </c>
      <c r="E9" s="66" t="s">
        <v>15</v>
      </c>
    </row>
    <row r="10" spans="2:5" ht="10.5" customHeight="1" thickBot="1" x14ac:dyDescent="0.3">
      <c r="B10" s="67"/>
      <c r="C10" s="67"/>
      <c r="D10" s="67"/>
      <c r="E10" s="67"/>
    </row>
    <row r="11" spans="2:5" ht="15.75" thickBot="1" x14ac:dyDescent="0.3">
      <c r="B11" s="195" t="s">
        <v>422</v>
      </c>
      <c r="C11" s="195"/>
      <c r="D11" s="195"/>
      <c r="E11" s="195"/>
    </row>
    <row r="12" spans="2:5" x14ac:dyDescent="0.25">
      <c r="B12" s="133" t="s">
        <v>37</v>
      </c>
      <c r="C12" s="134">
        <v>10.76</v>
      </c>
      <c r="D12" s="135">
        <v>9.26</v>
      </c>
      <c r="E12" s="136">
        <v>0.16159999999999999</v>
      </c>
    </row>
    <row r="13" spans="2:5" x14ac:dyDescent="0.25">
      <c r="B13" s="133" t="s">
        <v>38</v>
      </c>
      <c r="C13" s="134">
        <v>16.2</v>
      </c>
      <c r="D13" s="135">
        <v>13.4</v>
      </c>
      <c r="E13" s="136">
        <v>0.20910000000000001</v>
      </c>
    </row>
    <row r="14" spans="2:5" x14ac:dyDescent="0.25">
      <c r="B14" s="133" t="s">
        <v>39</v>
      </c>
      <c r="C14" s="134">
        <v>2.02</v>
      </c>
      <c r="D14" s="135">
        <v>1.68</v>
      </c>
      <c r="E14" s="136">
        <v>0.2011</v>
      </c>
    </row>
    <row r="15" spans="2:5" x14ac:dyDescent="0.25">
      <c r="B15" s="133" t="s">
        <v>40</v>
      </c>
      <c r="C15" s="137">
        <v>3.22</v>
      </c>
      <c r="D15" s="138">
        <v>2.64</v>
      </c>
      <c r="E15" s="136">
        <v>0.22040000000000001</v>
      </c>
    </row>
    <row r="16" spans="2:5" ht="15.75" thickBot="1" x14ac:dyDescent="0.3">
      <c r="B16" s="133" t="s">
        <v>41</v>
      </c>
      <c r="C16" s="139">
        <v>2.04</v>
      </c>
      <c r="D16" s="140">
        <v>2.06</v>
      </c>
      <c r="E16" s="136">
        <v>-9.7000000000000003E-3</v>
      </c>
    </row>
    <row r="17" spans="2:5" ht="15.75" thickBot="1" x14ac:dyDescent="0.3">
      <c r="B17" s="195" t="s">
        <v>330</v>
      </c>
      <c r="C17" s="195"/>
      <c r="D17" s="195"/>
      <c r="E17" s="195"/>
    </row>
    <row r="18" spans="2:5" x14ac:dyDescent="0.25">
      <c r="B18" s="133" t="s">
        <v>42</v>
      </c>
      <c r="C18" s="141">
        <v>111.77</v>
      </c>
      <c r="D18" s="142">
        <v>123.44</v>
      </c>
      <c r="E18" s="136">
        <v>-9.4500000000000001E-2</v>
      </c>
    </row>
    <row r="19" spans="2:5" x14ac:dyDescent="0.25">
      <c r="B19" s="133" t="s">
        <v>43</v>
      </c>
      <c r="C19" s="142">
        <v>9.76</v>
      </c>
      <c r="D19" s="142">
        <v>9.0500000000000007</v>
      </c>
      <c r="E19" s="136">
        <v>7.85E-2</v>
      </c>
    </row>
    <row r="20" spans="2:5" x14ac:dyDescent="0.25">
      <c r="B20" s="133" t="s">
        <v>44</v>
      </c>
      <c r="C20" s="142">
        <v>13.79</v>
      </c>
      <c r="D20" s="142">
        <v>18.12</v>
      </c>
      <c r="E20" s="136">
        <v>-0.23899999999999999</v>
      </c>
    </row>
    <row r="21" spans="2:5" ht="15.75" thickBot="1" x14ac:dyDescent="0.3">
      <c r="B21" s="133" t="s">
        <v>45</v>
      </c>
      <c r="C21" s="142">
        <v>0.26</v>
      </c>
      <c r="D21" s="142">
        <v>0.14000000000000001</v>
      </c>
      <c r="E21" s="136">
        <v>0.85709999999999997</v>
      </c>
    </row>
    <row r="22" spans="2:5" ht="15.75" thickBot="1" x14ac:dyDescent="0.3">
      <c r="B22" s="195" t="s">
        <v>46</v>
      </c>
      <c r="C22" s="195"/>
      <c r="D22" s="195"/>
      <c r="E22" s="195"/>
    </row>
    <row r="23" spans="2:5" x14ac:dyDescent="0.25">
      <c r="B23" s="143" t="s">
        <v>47</v>
      </c>
      <c r="C23" s="144">
        <v>78488</v>
      </c>
      <c r="D23" s="145">
        <v>76305</v>
      </c>
      <c r="E23" s="136">
        <v>2.86E-2</v>
      </c>
    </row>
    <row r="24" spans="2:5" x14ac:dyDescent="0.25">
      <c r="B24" s="143" t="s">
        <v>48</v>
      </c>
      <c r="C24" s="144">
        <v>110037</v>
      </c>
      <c r="D24" s="145">
        <v>104822</v>
      </c>
      <c r="E24" s="136">
        <v>4.9700000000000001E-2</v>
      </c>
    </row>
    <row r="25" spans="2:5" ht="15.75" thickBot="1" x14ac:dyDescent="0.3">
      <c r="B25" s="143" t="s">
        <v>49</v>
      </c>
      <c r="C25" s="144">
        <v>28726</v>
      </c>
      <c r="D25" s="145">
        <v>36338</v>
      </c>
      <c r="E25" s="136">
        <v>-0.20949999999999999</v>
      </c>
    </row>
    <row r="26" spans="2:5" ht="15.75" thickBot="1" x14ac:dyDescent="0.3">
      <c r="B26" s="195" t="s">
        <v>50</v>
      </c>
      <c r="C26" s="195"/>
      <c r="D26" s="195"/>
      <c r="E26" s="195"/>
    </row>
    <row r="27" spans="2:5" x14ac:dyDescent="0.25">
      <c r="B27" s="146" t="s">
        <v>51</v>
      </c>
      <c r="C27" s="147">
        <v>27681</v>
      </c>
      <c r="D27" s="147">
        <v>25254</v>
      </c>
      <c r="E27" s="136">
        <v>9.6100000000000005E-2</v>
      </c>
    </row>
    <row r="28" spans="2:5" x14ac:dyDescent="0.25">
      <c r="B28" s="143" t="s">
        <v>423</v>
      </c>
      <c r="C28" s="147">
        <v>35229</v>
      </c>
      <c r="D28" s="147">
        <v>33444</v>
      </c>
      <c r="E28" s="136">
        <v>5.3400000000000003E-2</v>
      </c>
    </row>
    <row r="29" spans="2:5" x14ac:dyDescent="0.25">
      <c r="B29" s="143" t="s">
        <v>424</v>
      </c>
      <c r="C29" s="142">
        <v>12.82</v>
      </c>
      <c r="D29" s="142">
        <v>10.44</v>
      </c>
      <c r="E29" s="148" t="s">
        <v>420</v>
      </c>
    </row>
    <row r="30" spans="2:5" ht="15.75" thickBot="1" x14ac:dyDescent="0.3">
      <c r="B30" s="149" t="s">
        <v>425</v>
      </c>
      <c r="C30" s="150">
        <v>7.65</v>
      </c>
      <c r="D30" s="150">
        <v>7.39</v>
      </c>
      <c r="E30" s="151" t="s">
        <v>421</v>
      </c>
    </row>
    <row r="31" spans="2:5" x14ac:dyDescent="0.25">
      <c r="B31" s="143"/>
      <c r="C31" s="139"/>
      <c r="D31" s="139"/>
      <c r="E31" s="148"/>
    </row>
    <row r="32" spans="2:5" x14ac:dyDescent="0.25">
      <c r="B32" s="322" t="s">
        <v>52</v>
      </c>
      <c r="C32" s="322"/>
      <c r="D32" s="322"/>
      <c r="E32" s="322"/>
    </row>
    <row r="33" spans="2:5" x14ac:dyDescent="0.25">
      <c r="B33" s="322" t="s">
        <v>53</v>
      </c>
      <c r="C33" s="322"/>
      <c r="D33" s="322"/>
      <c r="E33" s="322"/>
    </row>
    <row r="34" spans="2:5" x14ac:dyDescent="0.25">
      <c r="B34" s="322" t="s">
        <v>54</v>
      </c>
      <c r="C34" s="322"/>
      <c r="D34" s="322"/>
      <c r="E34" s="322"/>
    </row>
    <row r="36" spans="2:5" x14ac:dyDescent="0.25">
      <c r="D36" s="181"/>
    </row>
    <row r="37" spans="2:5" x14ac:dyDescent="0.25">
      <c r="D37" s="181"/>
    </row>
  </sheetData>
  <mergeCells count="4">
    <mergeCell ref="B32:E32"/>
    <mergeCell ref="B33:E33"/>
    <mergeCell ref="B34:E34"/>
    <mergeCell ref="B7:D7"/>
  </mergeCells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showGridLines="0" showRowColHeaders="0" zoomScale="80" zoomScaleNormal="80" workbookViewId="0">
      <selection activeCell="G12" sqref="G12"/>
    </sheetView>
  </sheetViews>
  <sheetFormatPr defaultColWidth="23.5703125" defaultRowHeight="15.75" x14ac:dyDescent="0.25"/>
  <cols>
    <col min="1" max="1" width="13.85546875" style="11" customWidth="1"/>
    <col min="2" max="2" width="36.140625" style="17" customWidth="1"/>
    <col min="3" max="3" width="15.5703125" style="16" customWidth="1"/>
    <col min="4" max="4" width="19.85546875" style="15" customWidth="1"/>
    <col min="5" max="5" width="12.85546875" style="14" bestFit="1" customWidth="1"/>
    <col min="6" max="6" width="25.5703125" style="13" customWidth="1"/>
    <col min="7" max="7" width="13.42578125" style="13" customWidth="1"/>
    <col min="8" max="8" width="12.28515625" style="12" customWidth="1"/>
    <col min="9" max="16384" width="23.5703125" style="11"/>
  </cols>
  <sheetData>
    <row r="1" spans="1:8" ht="15.75" customHeight="1" x14ac:dyDescent="0.25">
      <c r="A1"/>
      <c r="B1" s="301"/>
      <c r="C1" s="302"/>
      <c r="D1" s="302"/>
      <c r="E1" s="302"/>
      <c r="F1" s="302"/>
      <c r="G1" s="302"/>
      <c r="H1" s="19"/>
    </row>
    <row r="2" spans="1:8" ht="15.75" customHeight="1" x14ac:dyDescent="0.25">
      <c r="A2"/>
      <c r="B2" s="302"/>
      <c r="C2" s="302"/>
      <c r="D2" s="302"/>
      <c r="E2" s="302"/>
      <c r="F2" s="302"/>
      <c r="G2" s="302"/>
      <c r="H2" s="19"/>
    </row>
    <row r="3" spans="1:8" ht="15.75" customHeight="1" x14ac:dyDescent="0.25">
      <c r="A3"/>
      <c r="B3" s="302"/>
      <c r="C3" s="302"/>
      <c r="D3" s="302"/>
      <c r="E3" s="302"/>
      <c r="F3" s="302"/>
      <c r="G3" s="302"/>
      <c r="H3" s="19"/>
    </row>
    <row r="4" spans="1:8" ht="15.75" customHeight="1" x14ac:dyDescent="0.25">
      <c r="A4"/>
      <c r="B4" s="302"/>
      <c r="C4" s="302"/>
      <c r="D4" s="302"/>
      <c r="E4" s="302"/>
      <c r="F4" s="302"/>
      <c r="G4" s="302"/>
      <c r="H4" s="19"/>
    </row>
    <row r="5" spans="1:8" ht="37.5" customHeight="1" x14ac:dyDescent="0.25">
      <c r="A5"/>
      <c r="B5" s="20"/>
      <c r="C5" s="20"/>
      <c r="D5" s="20"/>
      <c r="E5" s="20"/>
      <c r="F5" s="20"/>
      <c r="G5" s="20"/>
      <c r="H5" s="19"/>
    </row>
    <row r="6" spans="1:8" ht="19.5" customHeight="1" x14ac:dyDescent="0.25">
      <c r="A6" s="21"/>
      <c r="B6" s="22" t="s">
        <v>1</v>
      </c>
      <c r="C6" s="23"/>
      <c r="D6" s="24"/>
      <c r="E6" s="25"/>
      <c r="F6" s="26"/>
      <c r="G6" s="11"/>
      <c r="H6" s="11"/>
    </row>
    <row r="7" spans="1:8" ht="47.25" x14ac:dyDescent="0.25">
      <c r="A7" s="21"/>
      <c r="B7" s="27" t="s">
        <v>253</v>
      </c>
      <c r="C7" s="31" t="s">
        <v>254</v>
      </c>
      <c r="D7" s="30" t="s">
        <v>255</v>
      </c>
      <c r="E7" s="29" t="s">
        <v>256</v>
      </c>
      <c r="F7" s="28" t="s">
        <v>257</v>
      </c>
      <c r="G7" s="28" t="s">
        <v>258</v>
      </c>
      <c r="H7" s="11"/>
    </row>
    <row r="8" spans="1:8" ht="19.5" customHeight="1" x14ac:dyDescent="0.25">
      <c r="A8" s="21"/>
      <c r="B8" s="235" t="s">
        <v>259</v>
      </c>
      <c r="C8" s="94">
        <v>0.11688649999999999</v>
      </c>
      <c r="D8" s="95">
        <v>1312.9975093769999</v>
      </c>
      <c r="E8" s="96">
        <v>534.28819150000004</v>
      </c>
      <c r="F8" s="97">
        <v>53519</v>
      </c>
      <c r="G8" s="236" t="s">
        <v>324</v>
      </c>
      <c r="H8" s="11"/>
    </row>
    <row r="9" spans="1:8" ht="19.5" customHeight="1" x14ac:dyDescent="0.25">
      <c r="A9" s="21"/>
      <c r="B9" s="32" t="s">
        <v>260</v>
      </c>
      <c r="C9" s="94">
        <v>1</v>
      </c>
      <c r="D9" s="95">
        <v>1192</v>
      </c>
      <c r="E9" s="96">
        <v>499.7</v>
      </c>
      <c r="F9" s="97">
        <v>46533</v>
      </c>
      <c r="G9" s="33" t="s">
        <v>324</v>
      </c>
      <c r="H9" s="11"/>
    </row>
    <row r="10" spans="1:8" ht="19.5" customHeight="1" x14ac:dyDescent="0.25">
      <c r="A10" s="21"/>
      <c r="B10" s="32" t="s">
        <v>262</v>
      </c>
      <c r="C10" s="94">
        <v>1</v>
      </c>
      <c r="D10" s="95">
        <v>510</v>
      </c>
      <c r="E10" s="266">
        <v>270.10000000000002</v>
      </c>
      <c r="F10" s="97">
        <v>46611</v>
      </c>
      <c r="G10" s="33" t="s">
        <v>324</v>
      </c>
      <c r="H10" s="11"/>
    </row>
    <row r="11" spans="1:8" ht="19.5" customHeight="1" x14ac:dyDescent="0.25">
      <c r="A11" s="21"/>
      <c r="B11" s="32" t="s">
        <v>264</v>
      </c>
      <c r="C11" s="94">
        <v>1</v>
      </c>
      <c r="D11" s="95">
        <v>399</v>
      </c>
      <c r="E11" s="96">
        <v>207.9</v>
      </c>
      <c r="F11" s="97">
        <v>50302</v>
      </c>
      <c r="G11" s="33" t="s">
        <v>324</v>
      </c>
      <c r="H11" s="11"/>
    </row>
    <row r="12" spans="1:8" ht="19.5" customHeight="1" x14ac:dyDescent="0.25">
      <c r="A12" s="21"/>
      <c r="B12" s="32" t="s">
        <v>263</v>
      </c>
      <c r="C12" s="94">
        <v>1</v>
      </c>
      <c r="D12" s="95">
        <v>396</v>
      </c>
      <c r="E12" s="266">
        <v>239</v>
      </c>
      <c r="F12" s="97">
        <v>55887</v>
      </c>
      <c r="G12" s="33" t="s">
        <v>324</v>
      </c>
      <c r="H12" s="11"/>
    </row>
    <row r="13" spans="1:8" ht="19.5" customHeight="1" x14ac:dyDescent="0.25">
      <c r="A13" s="21"/>
      <c r="B13" s="32" t="s">
        <v>261</v>
      </c>
      <c r="C13" s="94">
        <v>7.5299999999999992E-2</v>
      </c>
      <c r="D13" s="95">
        <v>268.69299000000001</v>
      </c>
      <c r="E13" s="98">
        <v>182.54226</v>
      </c>
      <c r="F13" s="97">
        <v>53949</v>
      </c>
      <c r="G13" s="33" t="s">
        <v>324</v>
      </c>
      <c r="H13" s="11"/>
    </row>
    <row r="14" spans="1:8" ht="19.5" customHeight="1" x14ac:dyDescent="0.25">
      <c r="A14" s="21"/>
      <c r="B14" s="32" t="s">
        <v>265</v>
      </c>
      <c r="C14" s="94">
        <v>0.45</v>
      </c>
      <c r="D14" s="95">
        <v>148.5</v>
      </c>
      <c r="E14" s="96">
        <v>81.855000000000004</v>
      </c>
      <c r="F14" s="97">
        <v>51089</v>
      </c>
      <c r="G14" s="33" t="s">
        <v>324</v>
      </c>
      <c r="H14" s="11"/>
    </row>
    <row r="15" spans="1:8" ht="19.5" customHeight="1" x14ac:dyDescent="0.25">
      <c r="A15" s="21"/>
      <c r="B15" s="32" t="s">
        <v>36</v>
      </c>
      <c r="C15" s="94"/>
      <c r="D15" s="95">
        <v>122.99440000000001</v>
      </c>
      <c r="E15" s="96">
        <v>57.707000000000001</v>
      </c>
      <c r="F15" s="97"/>
      <c r="G15" s="33"/>
      <c r="H15" s="11"/>
    </row>
    <row r="16" spans="1:8" ht="19.5" customHeight="1" x14ac:dyDescent="0.25">
      <c r="A16" s="21"/>
      <c r="B16" s="32" t="s">
        <v>266</v>
      </c>
      <c r="C16" s="94">
        <v>1</v>
      </c>
      <c r="D16" s="95">
        <v>102</v>
      </c>
      <c r="E16" s="96">
        <v>75</v>
      </c>
      <c r="F16" s="97">
        <v>55887</v>
      </c>
      <c r="G16" s="33" t="s">
        <v>324</v>
      </c>
      <c r="H16" s="11"/>
    </row>
    <row r="17" spans="1:8" ht="19.5" customHeight="1" x14ac:dyDescent="0.25">
      <c r="A17" s="21"/>
      <c r="B17" s="32" t="s">
        <v>267</v>
      </c>
      <c r="C17" s="94">
        <v>0.39312000000000002</v>
      </c>
      <c r="D17" s="95">
        <v>94.348800000000011</v>
      </c>
      <c r="E17" s="266">
        <v>60.697728000000012</v>
      </c>
      <c r="F17" s="97">
        <v>52195</v>
      </c>
      <c r="G17" s="33" t="s">
        <v>324</v>
      </c>
      <c r="H17" s="11"/>
    </row>
    <row r="18" spans="1:8" ht="19.5" customHeight="1" x14ac:dyDescent="0.25">
      <c r="A18" s="21"/>
      <c r="B18" s="32" t="s">
        <v>269</v>
      </c>
      <c r="C18" s="94">
        <v>0.82499999999999996</v>
      </c>
      <c r="D18" s="95">
        <v>86.625</v>
      </c>
      <c r="E18" s="266">
        <v>56.017499999999998</v>
      </c>
      <c r="F18" s="97">
        <v>49137</v>
      </c>
      <c r="G18" s="33" t="s">
        <v>324</v>
      </c>
      <c r="H18" s="11"/>
    </row>
    <row r="19" spans="1:8" ht="19.5" customHeight="1" x14ac:dyDescent="0.25">
      <c r="A19" s="21"/>
      <c r="B19" s="32" t="s">
        <v>270</v>
      </c>
      <c r="C19" s="94">
        <v>0.39312000000000008</v>
      </c>
      <c r="D19" s="95">
        <v>82.555200000000013</v>
      </c>
      <c r="E19" s="96">
        <v>51.773903999999995</v>
      </c>
      <c r="F19" s="97">
        <v>49916</v>
      </c>
      <c r="G19" s="33" t="s">
        <v>324</v>
      </c>
      <c r="H19" s="11"/>
    </row>
    <row r="20" spans="1:8" ht="19.5" customHeight="1" x14ac:dyDescent="0.25">
      <c r="A20" s="21"/>
      <c r="B20" s="32" t="s">
        <v>271</v>
      </c>
      <c r="C20" s="94">
        <v>0.45</v>
      </c>
      <c r="D20" s="95">
        <v>81</v>
      </c>
      <c r="E20" s="266">
        <v>38.07</v>
      </c>
      <c r="F20" s="97">
        <v>51259</v>
      </c>
      <c r="G20" s="33" t="s">
        <v>324</v>
      </c>
      <c r="H20" s="11"/>
    </row>
    <row r="21" spans="1:8" ht="19.5" customHeight="1" x14ac:dyDescent="0.25">
      <c r="A21" s="21"/>
      <c r="B21" s="32" t="s">
        <v>268</v>
      </c>
      <c r="C21" s="94">
        <v>1</v>
      </c>
      <c r="D21" s="95">
        <v>78</v>
      </c>
      <c r="E21" s="96">
        <v>56.1</v>
      </c>
      <c r="F21" s="97">
        <v>46262</v>
      </c>
      <c r="G21" s="33" t="s">
        <v>324</v>
      </c>
      <c r="H21" s="11"/>
    </row>
    <row r="22" spans="1:8" ht="19.5" customHeight="1" x14ac:dyDescent="0.25">
      <c r="A22" s="21"/>
      <c r="B22" s="32" t="s">
        <v>273</v>
      </c>
      <c r="C22" s="94">
        <v>1</v>
      </c>
      <c r="D22" s="95">
        <v>55</v>
      </c>
      <c r="E22" s="266">
        <v>29.1</v>
      </c>
      <c r="F22" s="97">
        <v>49656</v>
      </c>
      <c r="G22" s="33" t="s">
        <v>324</v>
      </c>
      <c r="H22" s="11"/>
    </row>
    <row r="23" spans="1:8" ht="19.5" customHeight="1" x14ac:dyDescent="0.25">
      <c r="A23" s="21"/>
      <c r="B23" s="32" t="s">
        <v>275</v>
      </c>
      <c r="C23" s="94">
        <v>1</v>
      </c>
      <c r="D23" s="95">
        <v>52</v>
      </c>
      <c r="E23" s="96">
        <v>28</v>
      </c>
      <c r="F23" s="97">
        <v>55887</v>
      </c>
      <c r="G23" s="33" t="s">
        <v>324</v>
      </c>
      <c r="H23" s="11"/>
    </row>
    <row r="24" spans="1:8" ht="19.5" customHeight="1" x14ac:dyDescent="0.25">
      <c r="A24" s="21"/>
      <c r="B24" s="32" t="s">
        <v>272</v>
      </c>
      <c r="C24" s="94">
        <v>0.23690249999999999</v>
      </c>
      <c r="D24" s="95">
        <v>49.749524999999998</v>
      </c>
      <c r="E24" s="96">
        <v>31.792315499999997</v>
      </c>
      <c r="F24" s="97">
        <v>48100</v>
      </c>
      <c r="G24" s="33" t="s">
        <v>324</v>
      </c>
      <c r="H24" s="11"/>
    </row>
    <row r="25" spans="1:8" ht="19.5" customHeight="1" x14ac:dyDescent="0.25">
      <c r="A25" s="21"/>
      <c r="B25" s="32" t="s">
        <v>274</v>
      </c>
      <c r="C25" s="94">
        <v>0.34001099999999995</v>
      </c>
      <c r="D25" s="95">
        <v>47.601539999999993</v>
      </c>
      <c r="E25" s="266">
        <v>28.798931699999997</v>
      </c>
      <c r="F25" s="97">
        <v>53406</v>
      </c>
      <c r="G25" s="33" t="s">
        <v>324</v>
      </c>
      <c r="H25" s="11"/>
    </row>
    <row r="26" spans="1:8" ht="19.5" customHeight="1" x14ac:dyDescent="0.25">
      <c r="A26" s="21"/>
      <c r="B26" s="32" t="s">
        <v>276</v>
      </c>
      <c r="C26" s="94">
        <v>1</v>
      </c>
      <c r="D26" s="95">
        <v>46</v>
      </c>
      <c r="E26" s="266">
        <v>21</v>
      </c>
      <c r="F26" s="97">
        <v>55887</v>
      </c>
      <c r="G26" s="33" t="s">
        <v>324</v>
      </c>
      <c r="H26" s="11"/>
    </row>
    <row r="27" spans="1:8" ht="19.5" customHeight="1" x14ac:dyDescent="0.25">
      <c r="A27" s="21"/>
      <c r="B27" s="32" t="s">
        <v>278</v>
      </c>
      <c r="C27" s="94">
        <v>1</v>
      </c>
      <c r="D27" s="95">
        <v>42</v>
      </c>
      <c r="E27" s="96">
        <v>18.41</v>
      </c>
      <c r="F27" s="97">
        <v>48208</v>
      </c>
      <c r="G27" s="33" t="s">
        <v>325</v>
      </c>
      <c r="H27" s="11"/>
    </row>
    <row r="28" spans="1:8" ht="19.5" customHeight="1" x14ac:dyDescent="0.25">
      <c r="A28" s="21"/>
      <c r="B28" s="32" t="s">
        <v>279</v>
      </c>
      <c r="C28" s="94">
        <v>0.499</v>
      </c>
      <c r="D28" s="95">
        <v>41.744842999999996</v>
      </c>
      <c r="E28" s="96">
        <v>18.263400000000001</v>
      </c>
      <c r="F28" s="97">
        <v>53777</v>
      </c>
      <c r="G28" s="33" t="s">
        <v>324</v>
      </c>
      <c r="H28" s="11"/>
    </row>
    <row r="29" spans="1:8" ht="19.5" customHeight="1" x14ac:dyDescent="0.25">
      <c r="A29" s="21"/>
      <c r="B29" s="32" t="s">
        <v>277</v>
      </c>
      <c r="C29" s="94">
        <v>0.29999700000000001</v>
      </c>
      <c r="D29" s="95">
        <v>33.599664000000004</v>
      </c>
      <c r="E29" s="266">
        <v>18.5398146</v>
      </c>
      <c r="F29" s="97">
        <v>49471</v>
      </c>
      <c r="G29" s="33" t="s">
        <v>324</v>
      </c>
      <c r="H29" s="11"/>
    </row>
    <row r="30" spans="1:8" ht="19.5" customHeight="1" x14ac:dyDescent="0.25">
      <c r="A30" s="21"/>
      <c r="B30" s="32" t="s">
        <v>280</v>
      </c>
      <c r="C30" s="94">
        <v>0.22500000000000001</v>
      </c>
      <c r="D30" s="95">
        <v>31.5</v>
      </c>
      <c r="E30" s="96">
        <v>14.692499999999999</v>
      </c>
      <c r="F30" s="97">
        <v>51330</v>
      </c>
      <c r="G30" s="33" t="s">
        <v>324</v>
      </c>
      <c r="H30" s="11"/>
    </row>
    <row r="31" spans="1:8" ht="19.5" customHeight="1" x14ac:dyDescent="0.25">
      <c r="A31" s="21"/>
      <c r="B31" s="32" t="s">
        <v>447</v>
      </c>
      <c r="C31" s="94">
        <v>1</v>
      </c>
      <c r="D31" s="95">
        <v>30</v>
      </c>
      <c r="E31" s="266">
        <v>16.809999999999999</v>
      </c>
      <c r="F31" s="97">
        <v>55666</v>
      </c>
      <c r="G31" s="33" t="s">
        <v>326</v>
      </c>
      <c r="H31" s="11"/>
    </row>
    <row r="32" spans="1:8" ht="19.5" customHeight="1" x14ac:dyDescent="0.25">
      <c r="A32" s="21"/>
      <c r="B32" s="32" t="s">
        <v>284</v>
      </c>
      <c r="C32" s="94">
        <v>1</v>
      </c>
      <c r="D32" s="95">
        <v>28.8</v>
      </c>
      <c r="E32" s="96">
        <v>8.39</v>
      </c>
      <c r="F32" s="97">
        <v>48481</v>
      </c>
      <c r="G32" s="33" t="s">
        <v>325</v>
      </c>
      <c r="H32" s="11"/>
    </row>
    <row r="33" spans="1:8" ht="19.5" customHeight="1" x14ac:dyDescent="0.25">
      <c r="A33" s="21"/>
      <c r="B33" s="32" t="s">
        <v>281</v>
      </c>
      <c r="C33" s="94">
        <v>1</v>
      </c>
      <c r="D33" s="95">
        <v>23</v>
      </c>
      <c r="E33" s="266">
        <v>13.91</v>
      </c>
      <c r="F33" s="97">
        <v>48469</v>
      </c>
      <c r="G33" s="33" t="s">
        <v>326</v>
      </c>
      <c r="H33" s="11"/>
    </row>
    <row r="34" spans="1:8" ht="19.5" customHeight="1" x14ac:dyDescent="0.25">
      <c r="A34" s="21"/>
      <c r="B34" s="32" t="s">
        <v>282</v>
      </c>
      <c r="C34" s="94">
        <v>1</v>
      </c>
      <c r="D34" s="95">
        <v>18.012</v>
      </c>
      <c r="E34" s="96">
        <v>13.53</v>
      </c>
      <c r="F34" s="97">
        <v>55887</v>
      </c>
      <c r="G34" s="33" t="s">
        <v>324</v>
      </c>
      <c r="H34" s="11"/>
    </row>
    <row r="35" spans="1:8" ht="19.5" customHeight="1" x14ac:dyDescent="0.25">
      <c r="A35" s="21"/>
      <c r="B35" s="32" t="s">
        <v>286</v>
      </c>
      <c r="C35" s="94">
        <v>1</v>
      </c>
      <c r="D35" s="95">
        <v>14</v>
      </c>
      <c r="E35" s="266">
        <v>6.68</v>
      </c>
      <c r="F35" s="97">
        <v>55887</v>
      </c>
      <c r="G35" s="33" t="s">
        <v>324</v>
      </c>
      <c r="H35" s="11"/>
    </row>
    <row r="36" spans="1:8" ht="19.5" customHeight="1" x14ac:dyDescent="0.25">
      <c r="A36" s="21"/>
      <c r="B36" s="32" t="s">
        <v>288</v>
      </c>
      <c r="C36" s="94">
        <v>0.44999999999999996</v>
      </c>
      <c r="D36" s="95">
        <v>13.23</v>
      </c>
      <c r="E36" s="266">
        <v>6.12</v>
      </c>
      <c r="F36" s="97">
        <v>53491</v>
      </c>
      <c r="G36" s="33" t="s">
        <v>325</v>
      </c>
      <c r="H36" s="11"/>
    </row>
    <row r="37" spans="1:8" ht="19.5" customHeight="1" x14ac:dyDescent="0.25">
      <c r="A37" s="21"/>
      <c r="B37" s="32" t="s">
        <v>285</v>
      </c>
      <c r="C37" s="94">
        <v>0.49</v>
      </c>
      <c r="D37" s="95">
        <v>13.23</v>
      </c>
      <c r="E37" s="96">
        <v>8.0213000000000001</v>
      </c>
      <c r="F37" s="97">
        <v>48826</v>
      </c>
      <c r="G37" s="33" t="s">
        <v>326</v>
      </c>
      <c r="H37" s="11"/>
    </row>
    <row r="38" spans="1:8" ht="19.5" customHeight="1" x14ac:dyDescent="0.25">
      <c r="A38" s="21"/>
      <c r="B38" s="211" t="s">
        <v>283</v>
      </c>
      <c r="C38" s="94">
        <v>0.49</v>
      </c>
      <c r="D38" s="95">
        <v>12.25</v>
      </c>
      <c r="E38" s="266">
        <v>9.569700000000001</v>
      </c>
      <c r="F38" s="97">
        <v>48949</v>
      </c>
      <c r="G38" s="212" t="s">
        <v>326</v>
      </c>
      <c r="H38" s="11"/>
    </row>
    <row r="39" spans="1:8" ht="19.5" customHeight="1" x14ac:dyDescent="0.25">
      <c r="A39" s="21"/>
      <c r="B39" s="211" t="s">
        <v>327</v>
      </c>
      <c r="C39" s="94">
        <v>0.45</v>
      </c>
      <c r="D39" s="95">
        <v>10.395000000000001</v>
      </c>
      <c r="E39" s="96">
        <v>4.7250000000000005</v>
      </c>
      <c r="F39" s="97">
        <v>53491</v>
      </c>
      <c r="G39" s="212" t="s">
        <v>325</v>
      </c>
      <c r="H39" s="11"/>
    </row>
    <row r="40" spans="1:8" ht="19.5" customHeight="1" x14ac:dyDescent="0.25">
      <c r="A40" s="21"/>
      <c r="B40" s="211" t="s">
        <v>291</v>
      </c>
      <c r="C40" s="94">
        <v>0.45</v>
      </c>
      <c r="D40" s="95">
        <v>10.395000000000001</v>
      </c>
      <c r="E40" s="266">
        <v>4.8149999999999995</v>
      </c>
      <c r="F40" s="97">
        <v>53491</v>
      </c>
      <c r="G40" s="212" t="s">
        <v>325</v>
      </c>
      <c r="H40" s="11"/>
    </row>
    <row r="41" spans="1:8" ht="19.5" customHeight="1" x14ac:dyDescent="0.25">
      <c r="A41" s="21"/>
      <c r="B41" s="211" t="s">
        <v>290</v>
      </c>
      <c r="C41" s="94">
        <v>0.45</v>
      </c>
      <c r="D41" s="95">
        <v>10.395000000000001</v>
      </c>
      <c r="E41" s="96">
        <v>5.04</v>
      </c>
      <c r="F41" s="97">
        <v>53491</v>
      </c>
      <c r="G41" s="212" t="s">
        <v>325</v>
      </c>
      <c r="H41" s="11"/>
    </row>
    <row r="42" spans="1:8" ht="19.5" customHeight="1" x14ac:dyDescent="0.25">
      <c r="A42" s="21"/>
      <c r="B42" s="211" t="s">
        <v>289</v>
      </c>
      <c r="C42" s="94">
        <v>0.49000000000000005</v>
      </c>
      <c r="D42" s="95">
        <v>9.8000000000000007</v>
      </c>
      <c r="E42" s="96">
        <v>5.8310000000000004</v>
      </c>
      <c r="F42" s="97">
        <v>49285</v>
      </c>
      <c r="G42" s="212" t="s">
        <v>326</v>
      </c>
      <c r="H42" s="11"/>
    </row>
    <row r="43" spans="1:8" ht="19.5" customHeight="1" x14ac:dyDescent="0.25">
      <c r="A43" s="21"/>
      <c r="B43" s="211" t="s">
        <v>287</v>
      </c>
      <c r="C43" s="94">
        <v>1</v>
      </c>
      <c r="D43" s="95">
        <v>9.4</v>
      </c>
      <c r="E43" s="96">
        <v>6.18</v>
      </c>
      <c r="F43" s="97">
        <v>55887</v>
      </c>
      <c r="G43" s="212" t="s">
        <v>324</v>
      </c>
      <c r="H43" s="11"/>
    </row>
    <row r="44" spans="1:8" x14ac:dyDescent="0.25">
      <c r="B44" s="211" t="s">
        <v>448</v>
      </c>
      <c r="C44" s="94">
        <v>1</v>
      </c>
      <c r="D44" s="95">
        <v>8.1999999999999993</v>
      </c>
      <c r="E44" s="266">
        <v>7.36</v>
      </c>
      <c r="F44" s="97">
        <v>48759</v>
      </c>
      <c r="G44" s="212" t="s">
        <v>326</v>
      </c>
    </row>
    <row r="45" spans="1:8" x14ac:dyDescent="0.25">
      <c r="B45" s="264" t="s">
        <v>449</v>
      </c>
      <c r="C45" s="231"/>
      <c r="D45" s="93">
        <v>5485.0164713770009</v>
      </c>
      <c r="E45" s="93">
        <v>2736.3305453000003</v>
      </c>
      <c r="F45" s="265"/>
      <c r="G45" s="265"/>
    </row>
  </sheetData>
  <sortState xmlns:xlrd2="http://schemas.microsoft.com/office/spreadsheetml/2017/richdata2" ref="B8:G44">
    <sortCondition descending="1" ref="D8:D44"/>
  </sortState>
  <mergeCells count="1">
    <mergeCell ref="B1:G4"/>
  </mergeCells>
  <conditionalFormatting sqref="B8:F44">
    <cfRule type="expression" dxfId="52" priority="7">
      <formula>MOD(ROW(),2)=0</formula>
    </cfRule>
    <cfRule type="expression" dxfId="51" priority="8">
      <formula>MOD(ROW(),2)=0</formula>
    </cfRule>
  </conditionalFormatting>
  <conditionalFormatting sqref="G8:G44">
    <cfRule type="expression" dxfId="50" priority="5">
      <formula>MOD(ROW(),2)=0</formula>
    </cfRule>
    <cfRule type="expression" dxfId="49" priority="6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Y39"/>
  <sheetViews>
    <sheetView showGridLines="0" showRowColHeaders="0" showRuler="0" view="pageLayout" zoomScale="80" zoomScaleNormal="85" zoomScalePageLayoutView="80" workbookViewId="0">
      <selection activeCell="H11" sqref="H11"/>
    </sheetView>
  </sheetViews>
  <sheetFormatPr defaultColWidth="9.140625" defaultRowHeight="12.75" customHeight="1" x14ac:dyDescent="0.2"/>
  <cols>
    <col min="1" max="1" width="16.5703125" style="34" customWidth="1"/>
    <col min="2" max="2" width="30.85546875" style="34" customWidth="1"/>
    <col min="3" max="3" width="10.85546875" style="34" customWidth="1"/>
    <col min="4" max="4" width="5" style="34" customWidth="1"/>
    <col min="5" max="5" width="36.7109375" style="34" customWidth="1"/>
    <col min="6" max="6" width="9.140625" style="34" customWidth="1"/>
    <col min="7" max="7" width="16.42578125" style="34" customWidth="1"/>
    <col min="8" max="10" width="9.140625" style="34" customWidth="1"/>
    <col min="11" max="11" width="12.140625" style="34" customWidth="1"/>
    <col min="12" max="12" width="9.140625" style="34" customWidth="1"/>
    <col min="13" max="13" width="11.5703125" style="34" customWidth="1"/>
    <col min="14" max="14" width="9.140625" style="34" hidden="1" customWidth="1"/>
    <col min="15" max="15" width="26.140625" style="34" hidden="1" customWidth="1"/>
    <col min="16" max="16" width="9.28515625" style="34" hidden="1" customWidth="1"/>
    <col min="17" max="17" width="2.7109375" style="34" hidden="1" customWidth="1"/>
    <col min="18" max="18" width="25" style="34" hidden="1" customWidth="1"/>
    <col min="19" max="19" width="9.28515625" style="34" hidden="1" customWidth="1"/>
    <col min="20" max="20" width="2.7109375" style="34" hidden="1" customWidth="1"/>
    <col min="21" max="21" width="32.85546875" style="34" hidden="1" customWidth="1"/>
    <col min="22" max="22" width="7.140625" style="34" hidden="1" customWidth="1"/>
    <col min="23" max="25" width="9.140625" style="34" hidden="1" customWidth="1"/>
    <col min="26" max="16384" width="9.140625" style="34"/>
  </cols>
  <sheetData>
    <row r="1" spans="2:22" ht="12.75" customHeight="1" x14ac:dyDescent="0.2">
      <c r="B1" s="301"/>
      <c r="C1" s="302"/>
      <c r="D1" s="302"/>
      <c r="E1" s="302"/>
      <c r="F1" s="302"/>
      <c r="G1" s="302"/>
    </row>
    <row r="2" spans="2:22" ht="12.75" customHeight="1" x14ac:dyDescent="0.2">
      <c r="B2" s="302"/>
      <c r="C2" s="302"/>
      <c r="D2" s="302"/>
      <c r="E2" s="302"/>
      <c r="F2" s="302"/>
      <c r="G2" s="302"/>
    </row>
    <row r="3" spans="2:22" ht="12.75" customHeight="1" x14ac:dyDescent="0.2">
      <c r="B3" s="302"/>
      <c r="C3" s="302"/>
      <c r="D3" s="302"/>
      <c r="E3" s="302"/>
      <c r="F3" s="302"/>
      <c r="G3" s="302"/>
    </row>
    <row r="4" spans="2:22" ht="12.75" customHeight="1" x14ac:dyDescent="0.2">
      <c r="B4" s="302"/>
      <c r="C4" s="302"/>
      <c r="D4" s="302"/>
      <c r="E4" s="302"/>
      <c r="F4" s="302"/>
      <c r="G4" s="302"/>
    </row>
    <row r="5" spans="2:22" ht="12.75" customHeight="1" x14ac:dyDescent="0.2">
      <c r="B5" s="302"/>
      <c r="C5" s="302"/>
      <c r="D5" s="302"/>
      <c r="E5" s="302"/>
      <c r="F5" s="302"/>
      <c r="G5" s="302"/>
    </row>
    <row r="6" spans="2:22" ht="12.75" customHeight="1" x14ac:dyDescent="0.2">
      <c r="B6" s="302"/>
      <c r="C6" s="302"/>
      <c r="D6" s="302"/>
      <c r="E6" s="302"/>
      <c r="F6" s="302"/>
      <c r="G6" s="302"/>
    </row>
    <row r="7" spans="2:22" ht="9" customHeight="1" x14ac:dyDescent="0.2"/>
    <row r="9" spans="2:22" ht="12.75" customHeight="1" x14ac:dyDescent="0.25">
      <c r="O9" s="40"/>
      <c r="P9" s="39"/>
      <c r="Q9" s="41"/>
      <c r="R9" s="41"/>
      <c r="U9" s="48"/>
      <c r="V9" s="47"/>
    </row>
    <row r="10" spans="2:22" ht="33.75" customHeight="1" x14ac:dyDescent="0.25">
      <c r="B10" s="304" t="s">
        <v>252</v>
      </c>
      <c r="C10" s="304"/>
      <c r="E10" s="304" t="s">
        <v>55</v>
      </c>
      <c r="F10" s="304"/>
      <c r="O10" s="40"/>
      <c r="P10" s="40"/>
      <c r="U10" s="48"/>
      <c r="V10" s="47"/>
    </row>
    <row r="11" spans="2:22" ht="15.75" x14ac:dyDescent="0.25">
      <c r="B11" s="304" t="s">
        <v>458</v>
      </c>
      <c r="C11" s="304"/>
      <c r="E11" s="304" t="s">
        <v>458</v>
      </c>
      <c r="F11" s="304"/>
      <c r="O11" s="40"/>
      <c r="P11" s="39"/>
      <c r="Q11" s="41"/>
      <c r="R11" s="41"/>
      <c r="V11" s="46"/>
    </row>
    <row r="12" spans="2:22" ht="15" x14ac:dyDescent="0.25">
      <c r="B12" s="106" t="s">
        <v>9</v>
      </c>
      <c r="C12" s="184">
        <v>5293</v>
      </c>
      <c r="E12" s="107" t="s">
        <v>8</v>
      </c>
      <c r="F12" s="187">
        <f>SUM(F13:F18)</f>
        <v>68731</v>
      </c>
      <c r="O12" s="40"/>
      <c r="P12" s="39"/>
    </row>
    <row r="13" spans="2:22" ht="15" x14ac:dyDescent="0.25">
      <c r="B13" s="116" t="s">
        <v>56</v>
      </c>
      <c r="C13" s="185">
        <v>4055.5685546580003</v>
      </c>
      <c r="E13" s="118" t="s">
        <v>64</v>
      </c>
      <c r="F13" s="188">
        <v>19850</v>
      </c>
      <c r="O13" s="40"/>
      <c r="P13" s="39"/>
      <c r="Q13" s="41"/>
      <c r="R13" s="41"/>
    </row>
    <row r="14" spans="2:22" ht="15" x14ac:dyDescent="0.25">
      <c r="B14" s="116" t="s">
        <v>57</v>
      </c>
      <c r="C14" s="185">
        <v>1354</v>
      </c>
      <c r="E14" s="118" t="s">
        <v>7</v>
      </c>
      <c r="F14" s="188">
        <v>23801</v>
      </c>
      <c r="O14" s="40"/>
      <c r="P14" s="39"/>
      <c r="R14" s="45"/>
    </row>
    <row r="15" spans="2:22" ht="15" x14ac:dyDescent="0.25">
      <c r="B15" s="116" t="s">
        <v>58</v>
      </c>
      <c r="C15" s="293">
        <v>-117</v>
      </c>
      <c r="E15" s="118" t="s">
        <v>65</v>
      </c>
      <c r="F15" s="188">
        <v>1329</v>
      </c>
      <c r="O15" s="40"/>
      <c r="P15" s="39"/>
      <c r="Q15" s="41"/>
      <c r="R15" s="41"/>
    </row>
    <row r="16" spans="2:22" ht="15" x14ac:dyDescent="0.25">
      <c r="B16" s="108"/>
      <c r="C16" s="109"/>
      <c r="E16" s="118" t="s">
        <v>66</v>
      </c>
      <c r="F16" s="188">
        <v>1958</v>
      </c>
      <c r="O16" s="40"/>
      <c r="P16" s="39"/>
      <c r="S16" s="44"/>
      <c r="U16" s="42"/>
    </row>
    <row r="17" spans="2:25" ht="15" x14ac:dyDescent="0.25">
      <c r="B17" s="106" t="s">
        <v>6</v>
      </c>
      <c r="C17" s="184">
        <f>SUM(C18:C26)</f>
        <v>68548.32449352699</v>
      </c>
      <c r="E17" s="118" t="s">
        <v>5</v>
      </c>
      <c r="F17" s="188">
        <v>856</v>
      </c>
      <c r="O17" s="40"/>
      <c r="P17" s="39"/>
      <c r="Q17" s="41"/>
      <c r="R17" s="41"/>
    </row>
    <row r="18" spans="2:25" ht="15" x14ac:dyDescent="0.25">
      <c r="B18" s="116" t="s">
        <v>59</v>
      </c>
      <c r="C18" s="185">
        <v>4179</v>
      </c>
      <c r="E18" s="118" t="s">
        <v>4</v>
      </c>
      <c r="F18" s="119">
        <v>20937</v>
      </c>
      <c r="O18" s="40"/>
      <c r="P18" s="39"/>
    </row>
    <row r="19" spans="2:25" ht="15" x14ac:dyDescent="0.25">
      <c r="B19" s="116" t="s">
        <v>67</v>
      </c>
      <c r="C19" s="185">
        <v>12645</v>
      </c>
      <c r="E19" s="110"/>
      <c r="F19" s="111"/>
      <c r="O19" s="40"/>
      <c r="P19" s="39"/>
      <c r="Q19" s="41"/>
      <c r="R19" s="41"/>
      <c r="Y19" s="43"/>
    </row>
    <row r="20" spans="2:25" ht="15" x14ac:dyDescent="0.25">
      <c r="B20" s="116" t="s">
        <v>68</v>
      </c>
      <c r="C20" s="185">
        <v>3074.2979355669995</v>
      </c>
      <c r="E20" s="110"/>
      <c r="F20" s="111"/>
      <c r="O20" s="40"/>
      <c r="P20" s="39"/>
    </row>
    <row r="21" spans="2:25" ht="15" x14ac:dyDescent="0.25">
      <c r="B21" s="116" t="s">
        <v>60</v>
      </c>
      <c r="C21" s="185">
        <v>16986.701027579002</v>
      </c>
      <c r="E21" s="110"/>
      <c r="F21" s="111"/>
      <c r="O21" s="40"/>
      <c r="P21" s="39"/>
      <c r="Q21" s="41"/>
      <c r="R21" s="41"/>
      <c r="S21" s="42"/>
    </row>
    <row r="22" spans="2:25" ht="15" x14ac:dyDescent="0.25">
      <c r="B22" s="116" t="s">
        <v>61</v>
      </c>
      <c r="C22" s="185">
        <v>22680.367280376995</v>
      </c>
      <c r="E22" s="107" t="s">
        <v>62</v>
      </c>
      <c r="F22" s="187">
        <v>4717</v>
      </c>
      <c r="O22" s="40"/>
      <c r="P22" s="39"/>
    </row>
    <row r="23" spans="2:25" ht="15" x14ac:dyDescent="0.25">
      <c r="B23" s="116" t="s">
        <v>3</v>
      </c>
      <c r="C23" s="185">
        <v>781.52928700000007</v>
      </c>
      <c r="E23" s="112"/>
      <c r="F23" s="113"/>
      <c r="O23" s="40"/>
      <c r="P23" s="39"/>
      <c r="Q23" s="41"/>
      <c r="R23" s="41"/>
    </row>
    <row r="24" spans="2:25" ht="15" x14ac:dyDescent="0.25">
      <c r="B24" s="116" t="s">
        <v>2</v>
      </c>
      <c r="C24" s="185">
        <v>5634.0405630040004</v>
      </c>
      <c r="E24" s="112"/>
      <c r="F24" s="113"/>
      <c r="O24" s="40"/>
      <c r="P24" s="39"/>
      <c r="Q24" s="41"/>
      <c r="R24" s="41"/>
    </row>
    <row r="25" spans="2:25" ht="15" x14ac:dyDescent="0.25">
      <c r="B25" s="116" t="s">
        <v>69</v>
      </c>
      <c r="C25" s="185">
        <v>2145.4852149999997</v>
      </c>
      <c r="E25" s="107" t="s">
        <v>63</v>
      </c>
      <c r="F25" s="187">
        <v>392</v>
      </c>
      <c r="O25" s="40"/>
      <c r="P25" s="39"/>
    </row>
    <row r="26" spans="2:25" ht="15" thickBot="1" x14ac:dyDescent="0.25">
      <c r="B26" s="117" t="s">
        <v>70</v>
      </c>
      <c r="C26" s="186">
        <v>421.90318500000001</v>
      </c>
      <c r="E26" s="114"/>
      <c r="F26" s="115"/>
    </row>
    <row r="27" spans="2:25" ht="12.75" customHeight="1" thickTop="1" x14ac:dyDescent="0.25">
      <c r="D27" s="38"/>
    </row>
    <row r="28" spans="2:25" ht="21" customHeight="1" x14ac:dyDescent="0.2">
      <c r="B28" s="303" t="s">
        <v>71</v>
      </c>
      <c r="C28" s="303"/>
      <c r="D28" s="303"/>
      <c r="E28" s="303"/>
      <c r="F28" s="303"/>
    </row>
    <row r="29" spans="2:25" ht="12.75" customHeight="1" x14ac:dyDescent="0.25">
      <c r="B29" s="303" t="s">
        <v>72</v>
      </c>
      <c r="C29" s="303"/>
      <c r="D29" s="303"/>
      <c r="E29" s="303"/>
      <c r="F29" s="303"/>
      <c r="M29" s="36"/>
    </row>
    <row r="30" spans="2:25" ht="12.75" customHeight="1" x14ac:dyDescent="0.25">
      <c r="B30" s="303" t="s">
        <v>73</v>
      </c>
      <c r="C30" s="303"/>
      <c r="D30" s="303"/>
      <c r="E30" s="303"/>
      <c r="F30" s="303"/>
      <c r="M30" s="36"/>
    </row>
    <row r="31" spans="2:25" ht="12.75" customHeight="1" x14ac:dyDescent="0.25">
      <c r="B31" s="303" t="s">
        <v>74</v>
      </c>
      <c r="C31" s="303"/>
      <c r="D31" s="303"/>
      <c r="E31" s="303"/>
      <c r="F31" s="303"/>
      <c r="K31" s="37"/>
      <c r="M31" s="36"/>
    </row>
    <row r="32" spans="2:25" ht="12.75" customHeight="1" x14ac:dyDescent="0.25">
      <c r="B32" s="303" t="s">
        <v>75</v>
      </c>
      <c r="C32" s="303"/>
      <c r="D32" s="303"/>
      <c r="E32" s="303"/>
      <c r="F32" s="303"/>
      <c r="K32" s="37"/>
      <c r="M32" s="36"/>
    </row>
    <row r="33" spans="2:13" ht="12.75" customHeight="1" x14ac:dyDescent="0.25">
      <c r="B33" s="303" t="s">
        <v>76</v>
      </c>
      <c r="C33" s="303"/>
      <c r="D33" s="303"/>
      <c r="E33" s="303"/>
      <c r="F33" s="303"/>
      <c r="M33" s="36"/>
    </row>
    <row r="34" spans="2:13" ht="12.75" customHeight="1" x14ac:dyDescent="0.25">
      <c r="B34" s="303" t="s">
        <v>77</v>
      </c>
      <c r="C34" s="303"/>
      <c r="D34" s="303"/>
      <c r="E34" s="303"/>
      <c r="F34" s="303"/>
      <c r="M34" s="36"/>
    </row>
    <row r="35" spans="2:13" ht="12.75" customHeight="1" x14ac:dyDescent="0.25">
      <c r="B35" s="303" t="s">
        <v>78</v>
      </c>
      <c r="C35" s="303"/>
      <c r="D35" s="303"/>
      <c r="E35" s="303"/>
      <c r="F35" s="303"/>
      <c r="M35" s="36"/>
    </row>
    <row r="36" spans="2:13" ht="12.75" customHeight="1" x14ac:dyDescent="0.25">
      <c r="M36" s="36"/>
    </row>
    <row r="37" spans="2:13" ht="12.75" customHeight="1" x14ac:dyDescent="0.25">
      <c r="M37" s="36"/>
    </row>
    <row r="38" spans="2:13" ht="12.75" customHeight="1" x14ac:dyDescent="0.25">
      <c r="M38" s="36"/>
    </row>
    <row r="39" spans="2:13" ht="12.75" customHeight="1" x14ac:dyDescent="0.2">
      <c r="M39" s="35"/>
    </row>
  </sheetData>
  <mergeCells count="13">
    <mergeCell ref="B1:G6"/>
    <mergeCell ref="B10:C10"/>
    <mergeCell ref="B11:C11"/>
    <mergeCell ref="E10:F10"/>
    <mergeCell ref="E11:F11"/>
    <mergeCell ref="B28:F28"/>
    <mergeCell ref="B34:F34"/>
    <mergeCell ref="B35:F35"/>
    <mergeCell ref="B29:F29"/>
    <mergeCell ref="B30:F30"/>
    <mergeCell ref="B31:F31"/>
    <mergeCell ref="B32:F32"/>
    <mergeCell ref="B33:F33"/>
  </mergeCells>
  <conditionalFormatting sqref="B18:C26 B13:C15">
    <cfRule type="expression" dxfId="48" priority="2">
      <formula>MOD(ROW(),2)=0</formula>
    </cfRule>
  </conditionalFormatting>
  <conditionalFormatting sqref="E13:F18">
    <cfRule type="expression" dxfId="47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showGridLines="0" showRowColHeaders="0" zoomScale="80" zoomScaleNormal="80" workbookViewId="0">
      <selection activeCell="L18" sqref="L18"/>
    </sheetView>
  </sheetViews>
  <sheetFormatPr defaultColWidth="0.85546875" defaultRowHeight="15" x14ac:dyDescent="0.25"/>
  <cols>
    <col min="1" max="1" width="13.85546875" customWidth="1"/>
    <col min="2" max="2" width="28.28515625" bestFit="1" customWidth="1"/>
    <col min="3" max="3" width="12.42578125" customWidth="1"/>
    <col min="4" max="4" width="12" bestFit="1" customWidth="1"/>
    <col min="5" max="5" width="13.7109375" customWidth="1"/>
    <col min="6" max="7" width="12" bestFit="1" customWidth="1"/>
    <col min="8" max="8" width="13.7109375" bestFit="1" customWidth="1"/>
    <col min="9" max="9" width="8.42578125" customWidth="1"/>
    <col min="10" max="10" width="9.42578125" customWidth="1"/>
    <col min="11" max="277" width="6.42578125" customWidth="1"/>
  </cols>
  <sheetData>
    <row r="1" spans="2:10" x14ac:dyDescent="0.25">
      <c r="B1" s="301"/>
      <c r="C1" s="302"/>
      <c r="D1" s="302"/>
      <c r="E1" s="302"/>
      <c r="F1" s="302"/>
      <c r="G1" s="302"/>
    </row>
    <row r="2" spans="2:10" x14ac:dyDescent="0.25">
      <c r="B2" s="302"/>
      <c r="C2" s="302"/>
      <c r="D2" s="302"/>
      <c r="E2" s="302"/>
      <c r="F2" s="302"/>
      <c r="G2" s="302"/>
    </row>
    <row r="3" spans="2:10" x14ac:dyDescent="0.25">
      <c r="B3" s="302"/>
      <c r="C3" s="302"/>
      <c r="D3" s="302"/>
      <c r="E3" s="302"/>
      <c r="F3" s="302"/>
      <c r="G3" s="302"/>
    </row>
    <row r="4" spans="2:10" x14ac:dyDescent="0.25">
      <c r="B4" s="302"/>
      <c r="C4" s="302"/>
      <c r="D4" s="302"/>
      <c r="E4" s="302"/>
      <c r="F4" s="302"/>
      <c r="G4" s="302"/>
    </row>
    <row r="5" spans="2:10" x14ac:dyDescent="0.25">
      <c r="B5" s="302"/>
      <c r="C5" s="302"/>
      <c r="D5" s="302"/>
      <c r="E5" s="302"/>
      <c r="F5" s="302"/>
      <c r="G5" s="302"/>
    </row>
    <row r="6" spans="2:10" x14ac:dyDescent="0.25">
      <c r="B6" s="302"/>
      <c r="C6" s="302"/>
      <c r="D6" s="302"/>
      <c r="E6" s="302"/>
      <c r="F6" s="302"/>
      <c r="G6" s="302"/>
    </row>
    <row r="8" spans="2:10" ht="19.5" customHeight="1" thickBot="1" x14ac:dyDescent="0.3">
      <c r="B8" s="189"/>
      <c r="C8" s="305" t="s">
        <v>331</v>
      </c>
      <c r="D8" s="305"/>
      <c r="E8" s="305"/>
      <c r="F8" s="306" t="s">
        <v>328</v>
      </c>
      <c r="G8" s="306"/>
      <c r="H8" s="306"/>
      <c r="I8" s="307" t="s">
        <v>15</v>
      </c>
      <c r="J8" s="307"/>
    </row>
    <row r="9" spans="2:10" ht="75.75" thickTop="1" x14ac:dyDescent="0.25">
      <c r="B9" s="51"/>
      <c r="C9" s="66" t="s">
        <v>14</v>
      </c>
      <c r="D9" s="66" t="s">
        <v>13</v>
      </c>
      <c r="E9" s="66" t="s">
        <v>12</v>
      </c>
      <c r="F9" s="66" t="s">
        <v>14</v>
      </c>
      <c r="G9" s="66" t="s">
        <v>13</v>
      </c>
      <c r="H9" s="66" t="s">
        <v>12</v>
      </c>
      <c r="I9" s="66" t="s">
        <v>11</v>
      </c>
      <c r="J9" s="66" t="s">
        <v>10</v>
      </c>
    </row>
    <row r="10" spans="2:10" x14ac:dyDescent="0.25">
      <c r="B10" s="52" t="s">
        <v>79</v>
      </c>
      <c r="C10" s="55">
        <v>2706219</v>
      </c>
      <c r="D10" s="82">
        <v>2079671</v>
      </c>
      <c r="E10" s="57">
        <v>768.48</v>
      </c>
      <c r="F10" s="55">
        <v>2757428</v>
      </c>
      <c r="G10" s="55">
        <v>2857041</v>
      </c>
      <c r="H10" s="57">
        <v>1036.1300000000001</v>
      </c>
      <c r="I10" s="57">
        <v>-1.86</v>
      </c>
      <c r="J10" s="57">
        <v>-27.21</v>
      </c>
    </row>
    <row r="11" spans="2:10" x14ac:dyDescent="0.25">
      <c r="B11" s="53" t="s">
        <v>80</v>
      </c>
      <c r="C11" s="56">
        <v>4733637</v>
      </c>
      <c r="D11" s="176">
        <v>1548322</v>
      </c>
      <c r="E11" s="58">
        <v>327.08999999999997</v>
      </c>
      <c r="F11" s="56">
        <v>4263189</v>
      </c>
      <c r="G11" s="56">
        <v>1389273</v>
      </c>
      <c r="H11" s="58">
        <v>325.88</v>
      </c>
      <c r="I11" s="58">
        <v>11.04</v>
      </c>
      <c r="J11" s="58">
        <v>11.45</v>
      </c>
    </row>
    <row r="12" spans="2:10" x14ac:dyDescent="0.25">
      <c r="B12" s="52" t="s">
        <v>81</v>
      </c>
      <c r="C12" s="55">
        <v>2124316</v>
      </c>
      <c r="D12" s="82">
        <v>1339523</v>
      </c>
      <c r="E12" s="57">
        <v>630.57000000000005</v>
      </c>
      <c r="F12" s="55">
        <v>2017714</v>
      </c>
      <c r="G12" s="55">
        <v>1363317</v>
      </c>
      <c r="H12" s="57">
        <v>675.67</v>
      </c>
      <c r="I12" s="57">
        <v>5.28</v>
      </c>
      <c r="J12" s="57">
        <v>-1.75</v>
      </c>
    </row>
    <row r="13" spans="2:10" x14ac:dyDescent="0.25">
      <c r="B13" s="53" t="s">
        <v>82</v>
      </c>
      <c r="C13" s="56">
        <v>928222</v>
      </c>
      <c r="D13" s="176">
        <v>541205</v>
      </c>
      <c r="E13" s="58">
        <v>583.05999999999995</v>
      </c>
      <c r="F13" s="56">
        <v>1169780</v>
      </c>
      <c r="G13" s="56">
        <v>764005</v>
      </c>
      <c r="H13" s="58">
        <v>653.12</v>
      </c>
      <c r="I13" s="58">
        <v>-20.65</v>
      </c>
      <c r="J13" s="58">
        <v>-29.16</v>
      </c>
    </row>
    <row r="14" spans="2:10" x14ac:dyDescent="0.25">
      <c r="B14" s="52" t="s">
        <v>83</v>
      </c>
      <c r="C14" s="55">
        <v>201625</v>
      </c>
      <c r="D14" s="82">
        <v>144977</v>
      </c>
      <c r="E14" s="57">
        <v>719.04</v>
      </c>
      <c r="F14" s="55">
        <v>167875</v>
      </c>
      <c r="G14" s="55">
        <v>140233</v>
      </c>
      <c r="H14" s="57">
        <v>835.34</v>
      </c>
      <c r="I14" s="57">
        <v>20.100000000000001</v>
      </c>
      <c r="J14" s="57">
        <v>3.38</v>
      </c>
    </row>
    <row r="15" spans="2:10" x14ac:dyDescent="0.25">
      <c r="B15" s="53" t="s">
        <v>84</v>
      </c>
      <c r="C15" s="56">
        <v>287126</v>
      </c>
      <c r="D15" s="176">
        <v>120307</v>
      </c>
      <c r="E15" s="58">
        <v>419</v>
      </c>
      <c r="F15" s="56">
        <v>257999</v>
      </c>
      <c r="G15" s="56">
        <v>174829</v>
      </c>
      <c r="H15" s="58">
        <v>677.63</v>
      </c>
      <c r="I15" s="58">
        <v>11.29</v>
      </c>
      <c r="J15" s="58">
        <v>-31.19</v>
      </c>
    </row>
    <row r="16" spans="2:10" x14ac:dyDescent="0.25">
      <c r="B16" s="52" t="s">
        <v>85</v>
      </c>
      <c r="C16" s="77">
        <v>359448</v>
      </c>
      <c r="D16" s="77">
        <v>192393</v>
      </c>
      <c r="E16" s="177">
        <v>535.25</v>
      </c>
      <c r="F16" s="77">
        <v>362058</v>
      </c>
      <c r="G16" s="77">
        <v>238744</v>
      </c>
      <c r="H16" s="177">
        <v>659.41</v>
      </c>
      <c r="I16" s="177">
        <v>-0.72</v>
      </c>
      <c r="J16" s="177">
        <v>-19.41</v>
      </c>
    </row>
    <row r="17" spans="1:10" x14ac:dyDescent="0.25">
      <c r="B17" s="54" t="s">
        <v>86</v>
      </c>
      <c r="C17" s="214">
        <v>11340593</v>
      </c>
      <c r="D17" s="214">
        <v>5966398</v>
      </c>
      <c r="E17" s="230">
        <v>526.11</v>
      </c>
      <c r="F17" s="214">
        <v>10996043</v>
      </c>
      <c r="G17" s="214">
        <v>6927442</v>
      </c>
      <c r="H17" s="230">
        <v>629.99</v>
      </c>
      <c r="I17" s="230">
        <v>3.13</v>
      </c>
      <c r="J17" s="230">
        <v>-13.87</v>
      </c>
    </row>
    <row r="18" spans="1:10" x14ac:dyDescent="0.25">
      <c r="B18" s="52" t="s">
        <v>87</v>
      </c>
      <c r="C18" s="55">
        <v>6761</v>
      </c>
      <c r="D18" s="83" t="s">
        <v>301</v>
      </c>
      <c r="E18" s="59" t="s">
        <v>301</v>
      </c>
      <c r="F18" s="55">
        <v>7835</v>
      </c>
      <c r="G18" s="55" t="s">
        <v>301</v>
      </c>
      <c r="H18" s="57" t="s">
        <v>301</v>
      </c>
      <c r="I18" s="57">
        <v>-13.71</v>
      </c>
      <c r="J18" s="59" t="s">
        <v>301</v>
      </c>
    </row>
    <row r="19" spans="1:10" ht="25.5" x14ac:dyDescent="0.25">
      <c r="B19" s="53" t="s">
        <v>88</v>
      </c>
      <c r="C19" s="120" t="s">
        <v>301</v>
      </c>
      <c r="D19" s="121">
        <v>61143</v>
      </c>
      <c r="E19" s="122" t="s">
        <v>301</v>
      </c>
      <c r="F19" s="121" t="s">
        <v>301</v>
      </c>
      <c r="G19" s="121">
        <v>-14988</v>
      </c>
      <c r="H19" s="122" t="s">
        <v>301</v>
      </c>
      <c r="I19" s="122" t="s">
        <v>301</v>
      </c>
      <c r="J19" s="123">
        <v>-507.95</v>
      </c>
    </row>
    <row r="20" spans="1:10" x14ac:dyDescent="0.25">
      <c r="B20" s="54"/>
      <c r="C20" s="214">
        <v>11347354</v>
      </c>
      <c r="D20" s="214">
        <v>6027541</v>
      </c>
      <c r="E20" s="230">
        <v>526.11</v>
      </c>
      <c r="F20" s="214">
        <v>11003878</v>
      </c>
      <c r="G20" s="214">
        <v>6912454</v>
      </c>
      <c r="H20" s="230">
        <v>629.99</v>
      </c>
      <c r="I20" s="230">
        <v>3.12</v>
      </c>
      <c r="J20" s="230">
        <v>-12.8</v>
      </c>
    </row>
    <row r="21" spans="1:10" ht="25.5" x14ac:dyDescent="0.25">
      <c r="B21" s="53" t="s">
        <v>427</v>
      </c>
      <c r="C21" s="56">
        <v>4506740</v>
      </c>
      <c r="D21" s="56">
        <v>1037053</v>
      </c>
      <c r="E21" s="58">
        <v>230.11</v>
      </c>
      <c r="F21" s="56">
        <v>3026922</v>
      </c>
      <c r="G21" s="56">
        <v>757429</v>
      </c>
      <c r="H21" s="58">
        <v>250.23</v>
      </c>
      <c r="I21" s="58">
        <v>48.89</v>
      </c>
      <c r="J21" s="58">
        <v>36.92</v>
      </c>
    </row>
    <row r="22" spans="1:10" x14ac:dyDescent="0.25">
      <c r="B22" s="52" t="s">
        <v>89</v>
      </c>
      <c r="C22" s="55" t="s">
        <v>301</v>
      </c>
      <c r="D22" s="55">
        <v>41188</v>
      </c>
      <c r="E22" s="59" t="s">
        <v>301</v>
      </c>
      <c r="F22" s="55" t="s">
        <v>301</v>
      </c>
      <c r="G22" s="55">
        <v>70329</v>
      </c>
      <c r="H22" s="59" t="s">
        <v>301</v>
      </c>
      <c r="I22" s="59" t="s">
        <v>301</v>
      </c>
      <c r="J22" s="57">
        <v>-41.44</v>
      </c>
    </row>
    <row r="23" spans="1:10" ht="15.75" thickBot="1" x14ac:dyDescent="0.3">
      <c r="B23" s="54" t="s">
        <v>0</v>
      </c>
      <c r="C23" s="84">
        <v>15854094</v>
      </c>
      <c r="D23" s="84">
        <v>7105782</v>
      </c>
      <c r="E23" s="178">
        <v>441.93</v>
      </c>
      <c r="F23" s="84">
        <v>14030800</v>
      </c>
      <c r="G23" s="84">
        <v>7740212</v>
      </c>
      <c r="H23" s="178">
        <v>548.02</v>
      </c>
      <c r="I23" s="178">
        <v>12.99</v>
      </c>
      <c r="J23" s="178">
        <v>-8.1999999999999993</v>
      </c>
    </row>
    <row r="24" spans="1:10" ht="15.75" thickTop="1" x14ac:dyDescent="0.25">
      <c r="B24" s="54"/>
      <c r="C24" s="83"/>
      <c r="D24" s="83"/>
      <c r="E24" s="180"/>
      <c r="F24" s="83"/>
      <c r="G24" s="83"/>
      <c r="H24" s="180"/>
      <c r="I24" s="180"/>
      <c r="J24" s="180"/>
    </row>
    <row r="26" spans="1:10" ht="35.25" customHeight="1" x14ac:dyDescent="0.25">
      <c r="A26" s="50"/>
      <c r="B26" s="308" t="s">
        <v>428</v>
      </c>
      <c r="C26" s="308"/>
      <c r="D26" s="308"/>
      <c r="E26" s="308"/>
      <c r="F26" s="308"/>
      <c r="G26" s="308"/>
      <c r="H26" s="308"/>
      <c r="I26" s="308"/>
      <c r="J26" s="308"/>
    </row>
    <row r="27" spans="1:10" x14ac:dyDescent="0.25">
      <c r="A27" s="50"/>
    </row>
  </sheetData>
  <mergeCells count="5">
    <mergeCell ref="B1:G6"/>
    <mergeCell ref="C8:E8"/>
    <mergeCell ref="F8:H8"/>
    <mergeCell ref="I8:J8"/>
    <mergeCell ref="B26:J2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7"/>
  <sheetViews>
    <sheetView showGridLines="0" showRowColHeaders="0" zoomScale="80" zoomScaleNormal="80" workbookViewId="0">
      <selection activeCell="C30" sqref="C30"/>
    </sheetView>
  </sheetViews>
  <sheetFormatPr defaultColWidth="8.7109375" defaultRowHeight="15" customHeight="1" x14ac:dyDescent="0.25"/>
  <cols>
    <col min="1" max="1" width="13.85546875" customWidth="1"/>
    <col min="2" max="2" width="57.7109375" bestFit="1" customWidth="1"/>
    <col min="3" max="6" width="19.28515625" customWidth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301"/>
      <c r="C5" s="301"/>
      <c r="D5" s="301"/>
      <c r="E5" s="302"/>
      <c r="F5" s="302"/>
      <c r="G5" s="302"/>
    </row>
    <row r="6" spans="2:7" x14ac:dyDescent="0.25">
      <c r="B6" s="302"/>
      <c r="C6" s="302"/>
      <c r="D6" s="302"/>
      <c r="E6" s="302"/>
      <c r="F6" s="302"/>
      <c r="G6" s="302"/>
    </row>
    <row r="7" spans="2:7" ht="15.75" thickBot="1" x14ac:dyDescent="0.3">
      <c r="B7" s="302"/>
      <c r="C7" s="302"/>
      <c r="D7" s="302"/>
      <c r="E7" s="302"/>
      <c r="F7" s="302"/>
      <c r="G7" s="302"/>
    </row>
    <row r="8" spans="2:7" ht="24" customHeight="1" thickTop="1" thickBot="1" x14ac:dyDescent="0.3">
      <c r="B8" s="193" t="s">
        <v>21</v>
      </c>
      <c r="C8" s="306" t="s">
        <v>20</v>
      </c>
      <c r="D8" s="306"/>
      <c r="E8" s="309" t="s">
        <v>239</v>
      </c>
      <c r="F8" s="309"/>
    </row>
    <row r="9" spans="2:7" ht="24" customHeight="1" thickTop="1" x14ac:dyDescent="0.25">
      <c r="B9" s="190"/>
      <c r="C9" s="66" t="s">
        <v>336</v>
      </c>
      <c r="D9" s="66" t="s">
        <v>300</v>
      </c>
      <c r="E9" s="66" t="s">
        <v>337</v>
      </c>
      <c r="F9" s="66" t="s">
        <v>302</v>
      </c>
    </row>
    <row r="10" spans="2:7" ht="18" customHeight="1" x14ac:dyDescent="0.25">
      <c r="B10" s="54" t="s">
        <v>293</v>
      </c>
      <c r="C10" s="222"/>
      <c r="D10" s="222"/>
      <c r="E10" s="222"/>
      <c r="F10" s="222"/>
    </row>
    <row r="11" spans="2:7" ht="18" customHeight="1" x14ac:dyDescent="0.25">
      <c r="B11" s="73" t="s">
        <v>90</v>
      </c>
      <c r="C11" s="222">
        <v>425463</v>
      </c>
      <c r="D11" s="222">
        <v>479619</v>
      </c>
      <c r="E11" s="222">
        <v>1229374</v>
      </c>
      <c r="F11" s="222">
        <v>1447247</v>
      </c>
    </row>
    <row r="12" spans="2:7" ht="18" customHeight="1" x14ac:dyDescent="0.25">
      <c r="B12" s="73" t="s">
        <v>91</v>
      </c>
      <c r="C12" s="222">
        <v>241655</v>
      </c>
      <c r="D12" s="222">
        <v>215325</v>
      </c>
      <c r="E12" s="222">
        <v>677844</v>
      </c>
      <c r="F12" s="222">
        <v>616841</v>
      </c>
    </row>
    <row r="13" spans="2:7" ht="18" customHeight="1" x14ac:dyDescent="0.25">
      <c r="B13" s="73" t="s">
        <v>92</v>
      </c>
      <c r="C13" s="222">
        <v>89298</v>
      </c>
      <c r="D13" s="222">
        <v>61144</v>
      </c>
      <c r="E13" s="222">
        <v>267894</v>
      </c>
      <c r="F13" s="222">
        <v>183433</v>
      </c>
    </row>
    <row r="14" spans="2:7" ht="18" customHeight="1" x14ac:dyDescent="0.25">
      <c r="B14" s="73" t="s">
        <v>93</v>
      </c>
      <c r="C14" s="222">
        <v>195796</v>
      </c>
      <c r="D14" s="222">
        <v>800388</v>
      </c>
      <c r="E14" s="222">
        <v>425611</v>
      </c>
      <c r="F14" s="222">
        <v>1163634</v>
      </c>
    </row>
    <row r="15" spans="2:7" ht="18" customHeight="1" x14ac:dyDescent="0.25">
      <c r="B15" s="73" t="s">
        <v>332</v>
      </c>
      <c r="C15" s="222">
        <v>151414</v>
      </c>
      <c r="D15" s="222">
        <v>95500</v>
      </c>
      <c r="E15" s="222">
        <v>454241</v>
      </c>
      <c r="F15" s="222">
        <v>286500</v>
      </c>
    </row>
    <row r="16" spans="2:7" ht="18" customHeight="1" x14ac:dyDescent="0.25">
      <c r="B16" s="73" t="s">
        <v>94</v>
      </c>
      <c r="C16" s="222">
        <v>128054</v>
      </c>
      <c r="D16" s="222">
        <v>111317</v>
      </c>
      <c r="E16" s="222">
        <v>364800</v>
      </c>
      <c r="F16" s="222">
        <v>306411</v>
      </c>
    </row>
    <row r="17" spans="2:6" ht="18" customHeight="1" x14ac:dyDescent="0.25">
      <c r="B17" s="73" t="s">
        <v>95</v>
      </c>
      <c r="C17" s="222">
        <v>910654</v>
      </c>
      <c r="D17" s="222">
        <v>2091386</v>
      </c>
      <c r="E17" s="222">
        <v>2364356</v>
      </c>
      <c r="F17" s="222">
        <v>4251173</v>
      </c>
    </row>
    <row r="18" spans="2:6" ht="18" customHeight="1" x14ac:dyDescent="0.25">
      <c r="B18" s="73" t="s">
        <v>96</v>
      </c>
      <c r="C18" s="222">
        <v>1853431</v>
      </c>
      <c r="D18" s="222">
        <v>1596409</v>
      </c>
      <c r="E18" s="222">
        <v>4386746</v>
      </c>
      <c r="F18" s="222">
        <v>3655574</v>
      </c>
    </row>
    <row r="19" spans="2:6" ht="18" customHeight="1" x14ac:dyDescent="0.25">
      <c r="B19" s="73" t="s">
        <v>97</v>
      </c>
      <c r="C19" s="222">
        <v>490163</v>
      </c>
      <c r="D19" s="222">
        <v>338612</v>
      </c>
      <c r="E19" s="222">
        <v>1416393</v>
      </c>
      <c r="F19" s="222">
        <v>867393</v>
      </c>
    </row>
    <row r="20" spans="2:6" ht="18" customHeight="1" x14ac:dyDescent="0.25">
      <c r="B20" s="73" t="s">
        <v>98</v>
      </c>
      <c r="C20" s="161">
        <v>-360253</v>
      </c>
      <c r="D20" s="161">
        <v>-487395</v>
      </c>
      <c r="E20" s="161">
        <v>-912241</v>
      </c>
      <c r="F20" s="161">
        <v>-1058553</v>
      </c>
    </row>
    <row r="21" spans="2:6" ht="18" customHeight="1" x14ac:dyDescent="0.25">
      <c r="B21" s="52"/>
      <c r="C21" s="223">
        <v>4125675</v>
      </c>
      <c r="D21" s="223">
        <v>5302305</v>
      </c>
      <c r="E21" s="223">
        <v>10675018</v>
      </c>
      <c r="F21" s="223">
        <v>11719653</v>
      </c>
    </row>
    <row r="22" spans="2:6" ht="18" customHeight="1" x14ac:dyDescent="0.25">
      <c r="B22" s="54" t="s">
        <v>333</v>
      </c>
      <c r="C22" s="222"/>
      <c r="D22" s="222"/>
      <c r="E22" s="222"/>
      <c r="F22" s="222"/>
    </row>
    <row r="23" spans="2:6" ht="18" customHeight="1" x14ac:dyDescent="0.25">
      <c r="B23" s="73" t="s">
        <v>334</v>
      </c>
      <c r="C23" s="222">
        <v>645100</v>
      </c>
      <c r="D23" s="222">
        <v>714790</v>
      </c>
      <c r="E23" s="222">
        <v>2208828</v>
      </c>
      <c r="F23" s="222">
        <v>2308436</v>
      </c>
    </row>
    <row r="24" spans="2:6" ht="18" customHeight="1" x14ac:dyDescent="0.25">
      <c r="B24" s="73" t="s">
        <v>335</v>
      </c>
      <c r="C24" s="222">
        <v>11989</v>
      </c>
      <c r="D24" s="222">
        <v>12396</v>
      </c>
      <c r="E24" s="222">
        <v>37079</v>
      </c>
      <c r="F24" s="222">
        <v>27599</v>
      </c>
    </row>
    <row r="25" spans="2:6" ht="18" customHeight="1" x14ac:dyDescent="0.25">
      <c r="B25" s="73" t="s">
        <v>98</v>
      </c>
      <c r="C25" s="161">
        <v>-68645</v>
      </c>
      <c r="D25" s="161">
        <v>-73652</v>
      </c>
      <c r="E25" s="161">
        <v>-228761</v>
      </c>
      <c r="F25" s="161">
        <v>-234274</v>
      </c>
    </row>
    <row r="26" spans="2:6" ht="18" customHeight="1" x14ac:dyDescent="0.25">
      <c r="B26" s="52"/>
      <c r="C26" s="223">
        <v>588444</v>
      </c>
      <c r="D26" s="223">
        <v>653534</v>
      </c>
      <c r="E26" s="223">
        <v>2017146</v>
      </c>
      <c r="F26" s="223">
        <v>2101761</v>
      </c>
    </row>
    <row r="27" spans="2:6" ht="18" customHeight="1" x14ac:dyDescent="0.25">
      <c r="B27" s="52"/>
      <c r="C27" s="222"/>
      <c r="D27" s="222"/>
      <c r="E27" s="222"/>
      <c r="F27" s="222"/>
    </row>
    <row r="28" spans="2:6" ht="18" customHeight="1" x14ac:dyDescent="0.25">
      <c r="B28" s="54" t="s">
        <v>111</v>
      </c>
      <c r="C28" s="223">
        <v>782453</v>
      </c>
      <c r="D28" s="223">
        <v>560010</v>
      </c>
      <c r="E28" s="223">
        <v>2038297</v>
      </c>
      <c r="F28" s="223">
        <v>1428052</v>
      </c>
    </row>
    <row r="29" spans="2:6" ht="18" customHeight="1" x14ac:dyDescent="0.25">
      <c r="B29" s="52"/>
      <c r="C29" s="222"/>
      <c r="D29" s="222"/>
      <c r="E29" s="222"/>
      <c r="F29" s="222"/>
    </row>
    <row r="30" spans="2:6" ht="18" customHeight="1" thickBot="1" x14ac:dyDescent="0.3">
      <c r="B30" s="54" t="s">
        <v>0</v>
      </c>
      <c r="C30" s="229">
        <v>5496572</v>
      </c>
      <c r="D30" s="229">
        <v>6515849</v>
      </c>
      <c r="E30" s="229">
        <v>14730461</v>
      </c>
      <c r="F30" s="229">
        <v>15249466</v>
      </c>
    </row>
    <row r="31" spans="2:6" ht="15.75" thickTop="1" x14ac:dyDescent="0.25">
      <c r="C31" s="49"/>
      <c r="D31" s="49"/>
    </row>
    <row r="32" spans="2:6" x14ac:dyDescent="0.25">
      <c r="C32" s="49"/>
      <c r="D32" s="49"/>
    </row>
    <row r="33" spans="3:4" x14ac:dyDescent="0.25">
      <c r="C33" s="49"/>
      <c r="D33" s="49"/>
    </row>
    <row r="34" spans="3:4" x14ac:dyDescent="0.25">
      <c r="C34" s="49"/>
      <c r="D34" s="49"/>
    </row>
    <row r="35" spans="3:4" x14ac:dyDescent="0.25">
      <c r="C35" s="49"/>
      <c r="D35" s="49"/>
    </row>
    <row r="36" spans="3:4" x14ac:dyDescent="0.25">
      <c r="C36" s="49"/>
      <c r="D36" s="49"/>
    </row>
    <row r="37" spans="3:4" x14ac:dyDescent="0.25">
      <c r="C37" s="49"/>
      <c r="D37" s="49"/>
    </row>
  </sheetData>
  <mergeCells count="3">
    <mergeCell ref="B5:G7"/>
    <mergeCell ref="C8:D8"/>
    <mergeCell ref="E8:F8"/>
  </mergeCells>
  <conditionalFormatting sqref="B10:F26">
    <cfRule type="expression" dxfId="46" priority="2">
      <formula>MOD(ROW(),2)=0</formula>
    </cfRule>
  </conditionalFormatting>
  <conditionalFormatting sqref="B27:F30">
    <cfRule type="expression" dxfId="4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1"/>
  <sheetViews>
    <sheetView showGridLines="0" showRowColHeaders="0" zoomScale="80" zoomScaleNormal="80" workbookViewId="0">
      <selection activeCell="I17" sqref="I17"/>
    </sheetView>
  </sheetViews>
  <sheetFormatPr defaultColWidth="9.42578125" defaultRowHeight="15" x14ac:dyDescent="0.25"/>
  <cols>
    <col min="1" max="1" width="14" customWidth="1"/>
    <col min="2" max="2" width="24.42578125" customWidth="1"/>
    <col min="3" max="7" width="16.85546875" customWidth="1"/>
    <col min="8" max="8" width="5.85546875" customWidth="1"/>
    <col min="9" max="9" width="7.140625" customWidth="1"/>
  </cols>
  <sheetData>
    <row r="1" spans="2:7" x14ac:dyDescent="0.25">
      <c r="B1" s="301"/>
      <c r="C1" s="302"/>
      <c r="D1" s="302"/>
      <c r="E1" s="302"/>
      <c r="F1" s="302"/>
      <c r="G1" s="302"/>
    </row>
    <row r="2" spans="2:7" x14ac:dyDescent="0.25">
      <c r="B2" s="302"/>
      <c r="C2" s="302"/>
      <c r="D2" s="302"/>
      <c r="E2" s="302"/>
      <c r="F2" s="302"/>
      <c r="G2" s="302"/>
    </row>
    <row r="3" spans="2:7" x14ac:dyDescent="0.25">
      <c r="B3" s="302"/>
      <c r="C3" s="302"/>
      <c r="D3" s="302"/>
      <c r="E3" s="302"/>
      <c r="F3" s="302"/>
      <c r="G3" s="302"/>
    </row>
    <row r="4" spans="2:7" ht="18.75" x14ac:dyDescent="0.25">
      <c r="B4" s="20"/>
      <c r="C4" s="20"/>
      <c r="D4" s="20"/>
      <c r="E4" s="20"/>
      <c r="F4" s="20"/>
      <c r="G4" s="20"/>
    </row>
    <row r="5" spans="2:7" ht="18.75" x14ac:dyDescent="0.25">
      <c r="B5" s="20"/>
      <c r="C5" s="20"/>
      <c r="D5" s="20"/>
      <c r="E5" s="20"/>
      <c r="F5" s="20"/>
      <c r="G5" s="20"/>
    </row>
    <row r="6" spans="2:7" ht="18.75" x14ac:dyDescent="0.25">
      <c r="B6" s="20"/>
      <c r="C6" s="20"/>
      <c r="D6" s="20"/>
      <c r="E6" s="20"/>
      <c r="F6" s="20"/>
      <c r="G6" s="20"/>
    </row>
    <row r="7" spans="2:7" ht="10.5" customHeight="1" x14ac:dyDescent="0.25"/>
    <row r="8" spans="2:7" x14ac:dyDescent="0.25">
      <c r="B8" s="124" t="s">
        <v>99</v>
      </c>
      <c r="C8" s="125">
        <v>2018</v>
      </c>
      <c r="D8" s="125">
        <v>2019</v>
      </c>
      <c r="E8" s="125">
        <v>2020</v>
      </c>
      <c r="F8" s="220">
        <v>2021</v>
      </c>
      <c r="G8" s="224">
        <v>44805</v>
      </c>
    </row>
    <row r="9" spans="2:7" x14ac:dyDescent="0.25">
      <c r="B9" s="126" t="s">
        <v>100</v>
      </c>
      <c r="C9" s="127">
        <v>6371</v>
      </c>
      <c r="D9" s="128">
        <v>6613</v>
      </c>
      <c r="E9" s="127">
        <v>6549</v>
      </c>
      <c r="F9" s="127">
        <v>6135</v>
      </c>
      <c r="G9" s="221">
        <v>6202</v>
      </c>
    </row>
    <row r="10" spans="2:7" x14ac:dyDescent="0.25">
      <c r="B10" s="126" t="s">
        <v>101</v>
      </c>
      <c r="C10" s="129">
        <v>0.1249</v>
      </c>
      <c r="D10" s="130">
        <v>0.12709999999999999</v>
      </c>
      <c r="E10" s="129">
        <v>0.12570000000000001</v>
      </c>
      <c r="F10" s="129">
        <v>0.1123</v>
      </c>
      <c r="G10" s="129">
        <v>0.1123</v>
      </c>
    </row>
    <row r="11" spans="2:7" x14ac:dyDescent="0.25">
      <c r="B11" s="126" t="s">
        <v>102</v>
      </c>
      <c r="C11" s="129">
        <v>0.11219999999999999</v>
      </c>
      <c r="D11" s="130">
        <v>0.11509999999999999</v>
      </c>
      <c r="E11" s="129">
        <v>0.1143</v>
      </c>
      <c r="F11" s="129">
        <v>0.1128</v>
      </c>
      <c r="G11" s="129">
        <v>0.1123</v>
      </c>
    </row>
  </sheetData>
  <mergeCells count="1">
    <mergeCell ref="B1:G3"/>
  </mergeCells>
  <conditionalFormatting sqref="F9:F11">
    <cfRule type="expression" dxfId="44" priority="3">
      <formula>MOD(ROW(),2)=0</formula>
    </cfRule>
  </conditionalFormatting>
  <conditionalFormatting sqref="B9:E11">
    <cfRule type="expression" dxfId="43" priority="4">
      <formula>MOD(ROW(),2)=0</formula>
    </cfRule>
  </conditionalFormatting>
  <conditionalFormatting sqref="G9 G11">
    <cfRule type="expression" dxfId="42" priority="2">
      <formula>MOD(ROW(),2)=0</formula>
    </cfRule>
  </conditionalFormatting>
  <conditionalFormatting sqref="G10">
    <cfRule type="expression" dxfId="41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showRowColHeaders="0" zoomScale="80" zoomScaleNormal="80" workbookViewId="0">
      <selection activeCell="L21" sqref="L21"/>
    </sheetView>
  </sheetViews>
  <sheetFormatPr defaultColWidth="9.140625" defaultRowHeight="15.75" x14ac:dyDescent="0.25"/>
  <cols>
    <col min="1" max="1" width="25.5703125" style="60" customWidth="1"/>
    <col min="2" max="2" width="10.5703125" style="61" bestFit="1" customWidth="1"/>
    <col min="3" max="4" width="12.7109375" style="60" customWidth="1"/>
    <col min="5" max="5" width="2.28515625" style="60" customWidth="1"/>
    <col min="6" max="7" width="12.7109375" style="60" customWidth="1"/>
    <col min="8" max="8" width="12.85546875" style="60" customWidth="1"/>
    <col min="9" max="10" width="9.140625" style="60" customWidth="1"/>
    <col min="11" max="11" width="9.5703125" style="60" customWidth="1"/>
    <col min="12" max="12" width="11.140625" style="60" customWidth="1"/>
    <col min="13" max="16384" width="9.140625" style="60"/>
  </cols>
  <sheetData>
    <row r="1" spans="1:8" x14ac:dyDescent="0.25">
      <c r="A1"/>
      <c r="B1" s="301"/>
      <c r="C1" s="302"/>
      <c r="D1" s="302"/>
      <c r="E1" s="302"/>
      <c r="F1" s="302"/>
      <c r="G1" s="302"/>
    </row>
    <row r="2" spans="1:8" x14ac:dyDescent="0.25">
      <c r="A2"/>
      <c r="B2" s="301"/>
      <c r="C2" s="302"/>
      <c r="D2" s="302"/>
      <c r="E2" s="302"/>
      <c r="F2" s="302"/>
      <c r="G2" s="302"/>
    </row>
    <row r="3" spans="1:8" x14ac:dyDescent="0.25">
      <c r="A3"/>
      <c r="B3" s="301"/>
      <c r="C3" s="302"/>
      <c r="D3" s="302"/>
      <c r="E3" s="302"/>
      <c r="F3" s="302"/>
      <c r="G3" s="302"/>
    </row>
    <row r="4" spans="1:8" x14ac:dyDescent="0.25">
      <c r="A4"/>
      <c r="B4" s="301"/>
      <c r="C4" s="302"/>
      <c r="D4" s="302"/>
      <c r="E4" s="302"/>
      <c r="F4" s="302"/>
      <c r="G4" s="302"/>
    </row>
    <row r="5" spans="1:8" x14ac:dyDescent="0.25">
      <c r="A5"/>
      <c r="B5" s="302"/>
      <c r="C5" s="302"/>
      <c r="D5" s="302"/>
      <c r="E5" s="302"/>
      <c r="F5" s="302"/>
      <c r="G5" s="302"/>
    </row>
    <row r="6" spans="1:8" ht="18.95" customHeight="1" x14ac:dyDescent="0.25">
      <c r="A6"/>
      <c r="B6" s="302"/>
      <c r="C6" s="302"/>
      <c r="D6" s="302"/>
      <c r="E6" s="302"/>
      <c r="F6" s="302"/>
      <c r="G6" s="302"/>
    </row>
    <row r="7" spans="1:8" ht="27" customHeight="1" x14ac:dyDescent="0.25">
      <c r="B7" s="168" t="s">
        <v>16</v>
      </c>
      <c r="C7" s="153" t="s">
        <v>18</v>
      </c>
      <c r="D7" s="153" t="s">
        <v>19</v>
      </c>
      <c r="E7" s="169"/>
      <c r="F7" s="168" t="s">
        <v>16</v>
      </c>
      <c r="G7" s="153" t="s">
        <v>18</v>
      </c>
      <c r="H7" s="153" t="s">
        <v>17</v>
      </c>
    </row>
    <row r="8" spans="1:8" ht="27.75" hidden="1" customHeight="1" x14ac:dyDescent="0.25">
      <c r="B8" s="99"/>
      <c r="C8" s="100"/>
      <c r="D8" s="100"/>
      <c r="E8" s="101"/>
      <c r="F8" s="99"/>
      <c r="G8" s="102"/>
      <c r="H8" s="100"/>
    </row>
    <row r="9" spans="1:8" ht="27.75" hidden="1" customHeight="1" x14ac:dyDescent="0.25">
      <c r="B9" s="99"/>
      <c r="C9" s="100"/>
      <c r="D9" s="100"/>
      <c r="E9" s="101"/>
      <c r="F9" s="99"/>
      <c r="G9" s="102"/>
      <c r="H9" s="100"/>
    </row>
    <row r="10" spans="1:8" ht="27.75" customHeight="1" x14ac:dyDescent="0.25">
      <c r="B10" s="99">
        <v>2018</v>
      </c>
      <c r="C10" s="100">
        <v>10.63</v>
      </c>
      <c r="D10" s="100">
        <v>10.58</v>
      </c>
      <c r="E10" s="101"/>
      <c r="F10" s="99">
        <v>2018</v>
      </c>
      <c r="G10" s="102">
        <v>7.29</v>
      </c>
      <c r="H10" s="100">
        <v>5.24</v>
      </c>
    </row>
    <row r="11" spans="1:8" ht="27.75" customHeight="1" x14ac:dyDescent="0.25">
      <c r="B11" s="99">
        <v>2019</v>
      </c>
      <c r="C11" s="100">
        <v>10.51</v>
      </c>
      <c r="D11" s="100">
        <v>10.61</v>
      </c>
      <c r="E11" s="101"/>
      <c r="F11" s="99">
        <v>2019</v>
      </c>
      <c r="G11" s="102">
        <v>7.24</v>
      </c>
      <c r="H11" s="100">
        <v>5.05</v>
      </c>
    </row>
    <row r="12" spans="1:8" ht="27.75" customHeight="1" x14ac:dyDescent="0.25">
      <c r="B12" s="99">
        <v>2020</v>
      </c>
      <c r="C12" s="100">
        <v>10.31</v>
      </c>
      <c r="D12" s="100">
        <v>9.7100000000000009</v>
      </c>
      <c r="E12" s="101"/>
      <c r="F12" s="99">
        <v>2020</v>
      </c>
      <c r="G12" s="102">
        <v>6.98</v>
      </c>
      <c r="H12" s="100">
        <v>5.07</v>
      </c>
    </row>
    <row r="13" spans="1:8" s="213" customFormat="1" ht="27.75" customHeight="1" x14ac:dyDescent="0.25">
      <c r="B13" s="219">
        <v>2021</v>
      </c>
      <c r="C13" s="100">
        <v>10.09</v>
      </c>
      <c r="D13" s="182">
        <v>9.4600000000000009</v>
      </c>
      <c r="E13" s="101"/>
      <c r="F13" s="267">
        <v>2021</v>
      </c>
      <c r="G13" s="100">
        <v>6.56</v>
      </c>
      <c r="H13" s="182">
        <v>4.5999999999999996</v>
      </c>
    </row>
    <row r="14" spans="1:8" ht="27.75" customHeight="1" x14ac:dyDescent="0.25">
      <c r="B14" s="267" t="s">
        <v>456</v>
      </c>
      <c r="C14" s="100">
        <v>9.98</v>
      </c>
      <c r="D14" s="182" t="s">
        <v>451</v>
      </c>
      <c r="E14" s="101"/>
      <c r="F14" s="267" t="s">
        <v>456</v>
      </c>
      <c r="G14" s="100">
        <v>6.43</v>
      </c>
      <c r="H14" s="182" t="s">
        <v>452</v>
      </c>
    </row>
    <row r="16" spans="1:8" ht="16.5" x14ac:dyDescent="0.25">
      <c r="B16" s="183" t="s">
        <v>450</v>
      </c>
    </row>
  </sheetData>
  <mergeCells count="1">
    <mergeCell ref="B1:G6"/>
  </mergeCells>
  <conditionalFormatting sqref="B12:D12 F12:G12">
    <cfRule type="expression" dxfId="40" priority="6">
      <formula>MOD(ROW(),2)=0</formula>
    </cfRule>
  </conditionalFormatting>
  <conditionalFormatting sqref="B8:D11 F8:H11">
    <cfRule type="expression" dxfId="39" priority="7">
      <formula>MOD(ROW(),2)=0</formula>
    </cfRule>
  </conditionalFormatting>
  <conditionalFormatting sqref="B13:C14 F13:F14">
    <cfRule type="expression" dxfId="38" priority="5">
      <formula>MOD(ROW(),2)=0</formula>
    </cfRule>
  </conditionalFormatting>
  <conditionalFormatting sqref="D13:D14">
    <cfRule type="expression" dxfId="37" priority="4">
      <formula>MOD(ROW(),2)=0</formula>
    </cfRule>
  </conditionalFormatting>
  <conditionalFormatting sqref="H12:H14">
    <cfRule type="expression" dxfId="36" priority="3">
      <formula>MOD(ROW(),2)=0</formula>
    </cfRule>
  </conditionalFormatting>
  <conditionalFormatting sqref="G13:G14">
    <cfRule type="expression" dxfId="35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6"/>
  <sheetViews>
    <sheetView showGridLines="0" showRowColHeaders="0" topLeftCell="A4" zoomScale="80" zoomScaleNormal="80" workbookViewId="0">
      <selection activeCell="L29" sqref="L29"/>
    </sheetView>
  </sheetViews>
  <sheetFormatPr defaultColWidth="0.85546875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204" width="4.42578125" customWidth="1"/>
  </cols>
  <sheetData>
    <row r="1" spans="2:7" x14ac:dyDescent="0.25">
      <c r="B1" s="301"/>
      <c r="C1" s="302"/>
      <c r="D1" s="302"/>
      <c r="E1" s="302"/>
      <c r="F1" s="302"/>
      <c r="G1" s="302"/>
    </row>
    <row r="2" spans="2:7" x14ac:dyDescent="0.25">
      <c r="B2" s="302"/>
      <c r="C2" s="302"/>
      <c r="D2" s="302"/>
      <c r="E2" s="302"/>
      <c r="F2" s="302"/>
      <c r="G2" s="302"/>
    </row>
    <row r="3" spans="2:7" x14ac:dyDescent="0.25">
      <c r="B3" s="302"/>
      <c r="C3" s="302"/>
      <c r="D3" s="302"/>
      <c r="E3" s="302"/>
      <c r="F3" s="302"/>
      <c r="G3" s="302"/>
    </row>
    <row r="4" spans="2:7" x14ac:dyDescent="0.25">
      <c r="B4" s="302"/>
      <c r="C4" s="302"/>
      <c r="D4" s="302"/>
      <c r="E4" s="302"/>
      <c r="F4" s="302"/>
      <c r="G4" s="302"/>
    </row>
    <row r="5" spans="2:7" x14ac:dyDescent="0.25">
      <c r="B5" s="302"/>
      <c r="C5" s="302"/>
      <c r="D5" s="302"/>
      <c r="E5" s="302"/>
      <c r="F5" s="302"/>
      <c r="G5" s="302"/>
    </row>
    <row r="6" spans="2:7" x14ac:dyDescent="0.25">
      <c r="B6" s="302"/>
      <c r="C6" s="302"/>
      <c r="D6" s="302"/>
      <c r="E6" s="302"/>
      <c r="F6" s="302"/>
      <c r="G6" s="302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2022-2023 </vt:lpstr>
      <vt:lpstr>1.2 Usinas</vt:lpstr>
      <vt:lpstr>1.3 Balanço de Energia</vt:lpstr>
      <vt:lpstr>1.4 Mercado de Energia</vt:lpstr>
      <vt:lpstr>1.5 Custos com EE e Gás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Custos com EE e Gás'!_Toc223922453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2022-12-02T14:55:51Z</dcterms:modified>
</cp:coreProperties>
</file>