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3\1T23\Tabelas do Resultado\Planilhas Finais\"/>
    </mc:Choice>
  </mc:AlternateContent>
  <xr:revisionPtr revIDLastSave="0" documentId="13_ncr:1_{5D403392-8F38-4F51-B367-8522E9B3224B}" xr6:coauthVersionLast="47" xr6:coauthVersionMax="47" xr10:uidLastSave="{00000000-0000-0000-0000-000000000000}"/>
  <bookViews>
    <workbookView xWindow="-120" yWindow="-120" windowWidth="20730" windowHeight="11040" tabRatio="827" xr2:uid="{00000000-000D-0000-FFFF-FFFF00000000}"/>
  </bookViews>
  <sheets>
    <sheet name="Cemig (Índice)" sheetId="1" r:id="rId1"/>
    <sheet name="1.1 RAP 2022-2023 " sheetId="3" r:id="rId2"/>
    <sheet name="1.2 Usinas" sheetId="4" r:id="rId3"/>
    <sheet name="1.3 Balanço de Energia" sheetId="5" r:id="rId4"/>
    <sheet name="1.4 Mercado de Energia" sheetId="6" r:id="rId5"/>
    <sheet name="1.5 EE comprada para revenda" sheetId="19" r:id="rId6"/>
    <sheet name="1.6 Perdas Energia" sheetId="7" r:id="rId7"/>
    <sheet name="1.7 DEC _ FEC" sheetId="8" r:id="rId8"/>
    <sheet name="1.8 Taxa de arrecadação_Inad" sheetId="20" r:id="rId9"/>
    <sheet name="2.1 Receita" sheetId="9" r:id="rId10"/>
    <sheet name="2.2 Custos Despesas operaci" sheetId="10" r:id="rId11"/>
    <sheet name="2.3 LAJIDA" sheetId="11" r:id="rId12"/>
    <sheet name="2.4 Resultado Financeiro" sheetId="12" r:id="rId13"/>
    <sheet name="2.5 Endividamento" sheetId="13" r:id="rId14"/>
    <sheet name="2.6 Endividamento (Debêntures)" sheetId="21" r:id="rId15"/>
    <sheet name="2.7 Investimentos" sheetId="14" r:id="rId16"/>
    <sheet name="3.1 BP (Ativo)" sheetId="15" r:id="rId17"/>
    <sheet name="3.2 BP (Passivo)" sheetId="16" r:id="rId18"/>
    <sheet name="4.1 DRE" sheetId="17" r:id="rId19"/>
    <sheet name="5. Fluxo de caixa" sheetId="18" r:id="rId20"/>
    <sheet name="6. Desempenhos das ações" sheetId="22" r:id="rId21"/>
  </sheets>
  <externalReferences>
    <externalReference r:id="rId22"/>
  </externalReferences>
  <definedNames>
    <definedName name="_Hlk160453777" localSheetId="10">'2.2 Custos Despesas operaci'!$B$11</definedName>
    <definedName name="_Toc223922453" localSheetId="5">'1.5 EE comprada para revenda'!$B$7</definedName>
    <definedName name="_Toc229977613" localSheetId="19">'5. Fluxo de caixa'!$B$7</definedName>
    <definedName name="_Toc229977613" localSheetId="20">'6. Desempenhos das ações'!$B$7</definedName>
    <definedName name="_Toc282006926" localSheetId="17">'3.2 BP (Passivo)'!$B$6</definedName>
    <definedName name="_Toc282006927" localSheetId="17">'3.2 BP (Passivo)'!$B$7</definedName>
    <definedName name="_Toc288721758" localSheetId="10">'2.2 Custos Despesas operaci'!#REF!</definedName>
    <definedName name="_Toc288721760" localSheetId="10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3" l="1"/>
  <c r="D46" i="4" l="1"/>
  <c r="C46" i="4"/>
  <c r="C16" i="14" l="1"/>
  <c r="C19" i="14" s="1"/>
  <c r="E13" i="11" l="1"/>
</calcChain>
</file>

<file path=xl/sharedStrings.xml><?xml version="1.0" encoding="utf-8"?>
<sst xmlns="http://schemas.openxmlformats.org/spreadsheetml/2006/main" count="615" uniqueCount="428">
  <si>
    <t>Receita Anual Permitida - RAP</t>
  </si>
  <si>
    <t>% Cemig</t>
  </si>
  <si>
    <t>Cemig</t>
  </si>
  <si>
    <t>Vencimento</t>
  </si>
  <si>
    <t xml:space="preserve">Cemig GT </t>
  </si>
  <si>
    <t>Cemig Itajuba</t>
  </si>
  <si>
    <t>Centroeste</t>
  </si>
  <si>
    <t>Sete Lagoas</t>
  </si>
  <si>
    <t>Taesa</t>
  </si>
  <si>
    <t>Valores em MW</t>
  </si>
  <si>
    <t>Usina</t>
  </si>
  <si>
    <t>Potência 
Cemig H</t>
  </si>
  <si>
    <t>Garantia Física 
Cemig H</t>
  </si>
  <si>
    <t xml:space="preserve">Fim da 
Concessão </t>
  </si>
  <si>
    <t>Tipo de 
Usina</t>
  </si>
  <si>
    <t>Belo Monte</t>
  </si>
  <si>
    <t>UHE</t>
  </si>
  <si>
    <t>Emborcação</t>
  </si>
  <si>
    <t>Nova Ponte</t>
  </si>
  <si>
    <t>Irapé</t>
  </si>
  <si>
    <t>Três Marias</t>
  </si>
  <si>
    <t xml:space="preserve">Aimorés                      </t>
  </si>
  <si>
    <t>Salto Grande</t>
  </si>
  <si>
    <t xml:space="preserve">Queimado  </t>
  </si>
  <si>
    <t xml:space="preserve">Funil                       </t>
  </si>
  <si>
    <t xml:space="preserve">Sá Carvalho     </t>
  </si>
  <si>
    <t>Rosal</t>
  </si>
  <si>
    <t>Itutinga</t>
  </si>
  <si>
    <t xml:space="preserve">Igarapava                  </t>
  </si>
  <si>
    <t>Baguari</t>
  </si>
  <si>
    <t>Camargos</t>
  </si>
  <si>
    <t>Volta do Rio</t>
  </si>
  <si>
    <t>EOL</t>
  </si>
  <si>
    <t>Retiro Baixo</t>
  </si>
  <si>
    <t xml:space="preserve">Porto Estrela       </t>
  </si>
  <si>
    <t>Candonga</t>
  </si>
  <si>
    <t xml:space="preserve">Praias de Parajuru </t>
  </si>
  <si>
    <t xml:space="preserve">Pai Joaquim             </t>
  </si>
  <si>
    <t>PCH</t>
  </si>
  <si>
    <t>Gafanhoto</t>
  </si>
  <si>
    <t xml:space="preserve">Cachoeirão                        </t>
  </si>
  <si>
    <t>Santo Inácio III</t>
  </si>
  <si>
    <t>Paracambi</t>
  </si>
  <si>
    <t>São Raimundo</t>
  </si>
  <si>
    <t>Santo Inácio IV</t>
  </si>
  <si>
    <t>Garrote</t>
  </si>
  <si>
    <t>Pipoca</t>
  </si>
  <si>
    <t>Peti</t>
  </si>
  <si>
    <t>Poço Fundo</t>
  </si>
  <si>
    <t xml:space="preserve">Salto Voltão         </t>
  </si>
  <si>
    <t>Outras</t>
  </si>
  <si>
    <t>Total</t>
  </si>
  <si>
    <t>REQUISITOS TOTAIS</t>
  </si>
  <si>
    <r>
      <t>Jan a Mar/2023</t>
    </r>
    <r>
      <rPr>
        <sz val="7"/>
        <color rgb="FFFFFFFF"/>
        <rFont val="Calibri"/>
        <family val="2"/>
      </rPr>
      <t> </t>
    </r>
  </si>
  <si>
    <r>
      <t>Jan a Mar/2022</t>
    </r>
    <r>
      <rPr>
        <sz val="7"/>
        <color rgb="FFFFFFFF"/>
        <rFont val="Calibri"/>
        <family val="2"/>
      </rPr>
      <t> </t>
    </r>
  </si>
  <si>
    <r>
      <t>Variação %</t>
    </r>
    <r>
      <rPr>
        <sz val="7"/>
        <color rgb="FFFFFFFF"/>
        <rFont val="Calibri"/>
        <family val="2"/>
      </rPr>
      <t> </t>
    </r>
  </si>
  <si>
    <r>
      <t>MWh (2)</t>
    </r>
    <r>
      <rPr>
        <sz val="7"/>
        <color rgb="FFFFFFFF"/>
        <rFont val="Calibri"/>
        <family val="2"/>
      </rPr>
      <t> </t>
    </r>
  </si>
  <si>
    <r>
      <t>R$ (Mil)</t>
    </r>
    <r>
      <rPr>
        <sz val="7"/>
        <color rgb="FFFFFFFF"/>
        <rFont val="Calibri"/>
        <family val="2"/>
      </rPr>
      <t> </t>
    </r>
  </si>
  <si>
    <r>
      <t>Preço médio MWh faturado (R$/MWh) (1)</t>
    </r>
    <r>
      <rPr>
        <sz val="7"/>
        <color rgb="FFFFFFFF"/>
        <rFont val="Calibri"/>
        <family val="2"/>
      </rPr>
      <t> </t>
    </r>
  </si>
  <si>
    <r>
      <t>MWh</t>
    </r>
    <r>
      <rPr>
        <sz val="7"/>
        <color rgb="FFFFFFFF"/>
        <rFont val="Calibri"/>
        <family val="2"/>
      </rPr>
      <t> </t>
    </r>
  </si>
  <si>
    <r>
      <t>R$</t>
    </r>
    <r>
      <rPr>
        <sz val="7"/>
        <color rgb="FFFFFFFF"/>
        <rFont val="Calibri"/>
        <family val="2"/>
      </rPr>
      <t> </t>
    </r>
  </si>
  <si>
    <t>Residencial </t>
  </si>
  <si>
    <t>Industrial </t>
  </si>
  <si>
    <t>Comércio, serviços e outros </t>
  </si>
  <si>
    <t>Rural </t>
  </si>
  <si>
    <t>Poder público </t>
  </si>
  <si>
    <t>Iluminação pública </t>
  </si>
  <si>
    <t>Serviço público </t>
  </si>
  <si>
    <r>
      <t>Subtotal</t>
    </r>
    <r>
      <rPr>
        <sz val="7"/>
        <color rgb="FF404040"/>
        <rFont val="Calibri"/>
        <family val="2"/>
      </rPr>
      <t> </t>
    </r>
  </si>
  <si>
    <t>Consumo Próprio </t>
  </si>
  <si>
    <t>- </t>
  </si>
  <si>
    <t>Fornecimento não faturado líquido </t>
  </si>
  <si>
    <r>
      <t> </t>
    </r>
    <r>
      <rPr>
        <sz val="7"/>
        <color rgb="FF404040"/>
        <rFont val="Calibri"/>
        <family val="2"/>
      </rPr>
      <t> </t>
    </r>
  </si>
  <si>
    <t>Suprimento não faturado líquido </t>
  </si>
  <si>
    <r>
      <t>Total</t>
    </r>
    <r>
      <rPr>
        <sz val="7"/>
        <color rgb="FF404040"/>
        <rFont val="Calibri"/>
        <family val="2"/>
      </rPr>
      <t> </t>
    </r>
  </si>
  <si>
    <t xml:space="preserve">(1)       O preço médio não inclui a receita de fornecimento não faturado.  </t>
  </si>
  <si>
    <t xml:space="preserve">(2)       Inclui Contrato de Comercialização de Energia no Ambiente Regulado - CCEAR e contratos bilaterais com outros agentes. </t>
  </si>
  <si>
    <t xml:space="preserve">(3)       Informações não auditadas pelos auditores independentes. </t>
  </si>
  <si>
    <t>(Em milhares de Reais)</t>
  </si>
  <si>
    <t>Consolidado</t>
  </si>
  <si>
    <t>Energia de Itaipu Binacional  </t>
  </si>
  <si>
    <t>Contratos por cotas de garantia física  </t>
  </si>
  <si>
    <t>Cotas das usinas de Angra I e II  </t>
  </si>
  <si>
    <t>Energia de curto prazo  </t>
  </si>
  <si>
    <t>Proinfa </t>
  </si>
  <si>
    <t>Contratos bilaterais  </t>
  </si>
  <si>
    <t>Energia adquirida através de leilão em ambiente regulado  </t>
  </si>
  <si>
    <t>Energia adquirida no ambiente livre</t>
  </si>
  <si>
    <t>Geração distribuída </t>
  </si>
  <si>
    <t>Créditos de PIS/Pasep e Cofins </t>
  </si>
  <si>
    <t>  </t>
  </si>
  <si>
    <t>Perdas Reais</t>
  </si>
  <si>
    <t>1T23</t>
  </si>
  <si>
    <t>Perdas Totais (GWh)</t>
  </si>
  <si>
    <t>% Perdas Totais</t>
  </si>
  <si>
    <t>% Perdas regulatórias</t>
  </si>
  <si>
    <t>Ano</t>
  </si>
  <si>
    <t>Limite</t>
  </si>
  <si>
    <t>DECi</t>
  </si>
  <si>
    <t>FECi</t>
  </si>
  <si>
    <t>Trimestre</t>
  </si>
  <si>
    <t>Fornecimento bruto de energia elétrica</t>
  </si>
  <si>
    <t>7.095.344 </t>
  </si>
  <si>
    <t>Receita de uso dos sistemas elétricos de distribuição – TUSD </t>
  </si>
  <si>
    <t>CVA e outros componentes financeiros </t>
  </si>
  <si>
    <t>20.840 </t>
  </si>
  <si>
    <t>Restituição de créditos de PIS/Pasep e Cofins aos consumidores - Realização</t>
  </si>
  <si>
    <t>695.989 </t>
  </si>
  <si>
    <t>Receita de transmissão </t>
  </si>
  <si>
    <t> </t>
  </si>
  <si>
    <t>     Receita de operação e manutenção </t>
  </si>
  <si>
    <t>87.740 </t>
  </si>
  <si>
    <t>     Receita de construção de transmissão </t>
  </si>
  <si>
    <t>39.403 </t>
  </si>
  <si>
    <t>     Remuneração financeira do ativo de contrato da transmissão</t>
  </si>
  <si>
    <t>Receita de indenização da geração</t>
  </si>
  <si>
    <t>Receita de construção de distribuição </t>
  </si>
  <si>
    <t>Ajuste de expectativa do fluxo de caixa do ativo financeiro indenizável da concessão de distribuição </t>
  </si>
  <si>
    <t>Receita de atualização financeira da bonificação pela outorga </t>
  </si>
  <si>
    <t>Liquidação na CCEE </t>
  </si>
  <si>
    <t>Transações no mecanismo de venda de excedentes - MVE </t>
  </si>
  <si>
    <t>Fornecimento de gás </t>
  </si>
  <si>
    <t>Multa por violação de padrão indicador de continuidade  </t>
  </si>
  <si>
    <t>Outras receitas operacionais</t>
  </si>
  <si>
    <t>Tributos e encargos incidentes sobre a receita</t>
  </si>
  <si>
    <r>
      <t>Receita operacional líquida</t>
    </r>
    <r>
      <rPr>
        <sz val="7"/>
        <color rgb="FF404040"/>
        <rFont val="Calibri"/>
        <family val="2"/>
      </rPr>
      <t> </t>
    </r>
  </si>
  <si>
    <r>
      <t>7.847.448</t>
    </r>
    <r>
      <rPr>
        <sz val="7"/>
        <color rgb="FF404040"/>
        <rFont val="Calibri"/>
        <family val="2"/>
      </rPr>
      <t> </t>
    </r>
  </si>
  <si>
    <t>Participação dos empregados e administradores no resultado </t>
  </si>
  <si>
    <t>Obrigações pós-emprego</t>
  </si>
  <si>
    <t>Depreciação e amortização </t>
  </si>
  <si>
    <t>Perda por redução ao valor recuperável</t>
  </si>
  <si>
    <t>LAJIDA - R$ mil</t>
  </si>
  <si>
    <t>Var %</t>
  </si>
  <si>
    <t>Resultado do período </t>
  </si>
  <si>
    <t>Despesa de imposto de renda e contribuição social  </t>
  </si>
  <si>
    <t>Resultado financeiro </t>
  </si>
  <si>
    <t>-</t>
  </si>
  <si>
    <t>Lajida conforme “Resolução CVM 156”</t>
  </si>
  <si>
    <r>
      <t>Efeitos não recorrentes e não caixa</t>
    </r>
    <r>
      <rPr>
        <sz val="7"/>
        <color rgb="FF404040"/>
        <rFont val="Calibri"/>
        <family val="2"/>
      </rPr>
      <t> </t>
    </r>
  </si>
  <si>
    <t xml:space="preserve">   </t>
  </si>
  <si>
    <t>Lucro líquido atribuído a acionistas não-controladores </t>
  </si>
  <si>
    <t>Ganho na alienação de ativo mantido para venda</t>
  </si>
  <si>
    <t>Remensuração do passivo de pós-emprego</t>
  </si>
  <si>
    <t>Perda por redução ao valor recuperável - PCHs mantidas para venda</t>
  </si>
  <si>
    <t>Outros </t>
  </si>
  <si>
    <t>Lajida ajustado</t>
  </si>
  <si>
    <r>
      <t>RECEITAS FINANCEIRAS </t>
    </r>
    <r>
      <rPr>
        <sz val="7"/>
        <color rgb="FF404040"/>
        <rFont val="Calibri"/>
        <family val="2"/>
      </rPr>
      <t> </t>
    </r>
  </si>
  <si>
    <t>Renda de aplicação financeira </t>
  </si>
  <si>
    <t>Acréscimos moratórios sobre venda de energia </t>
  </si>
  <si>
    <t>Variações cambiais – Itaipu Binacional </t>
  </si>
  <si>
    <t>Variações cambiais - Empréstimos </t>
  </si>
  <si>
    <t>Variação monetária </t>
  </si>
  <si>
    <t>Variação monetária – CVA </t>
  </si>
  <si>
    <t>Variação monetária de depósitos vinculados a litígios </t>
  </si>
  <si>
    <t>PIS/Pasep e Cofins incidente sobre as receitas financeiras</t>
  </si>
  <si>
    <t>Rendas de antecipação de pagamento </t>
  </si>
  <si>
    <t>Encargos de créditos com partes relacionadas </t>
  </si>
  <si>
    <t>Atualização dos créditos de PIS/Pasep e Cofins sobre ICMS</t>
  </si>
  <si>
    <t>Outras receitas financeiras </t>
  </si>
  <si>
    <t xml:space="preserve">DESPESAS FINANCEIRAS </t>
  </si>
  <si>
    <t>Encargos de empréstimos e debêntures</t>
  </si>
  <si>
    <t>Amortização do custo de transação </t>
  </si>
  <si>
    <t>Variação monetária – Empréstimos e debêntures </t>
  </si>
  <si>
    <t>Encargos e variação monetária de obrigação pós-emprego </t>
  </si>
  <si>
    <t>Perdas com instrumentos financeiros - Swap </t>
  </si>
  <si>
    <t>Variação monetária de arrendamento </t>
  </si>
  <si>
    <t>Despesas financeiras P&amp;D e PEE </t>
  </si>
  <si>
    <t>Outras despesas financeiras </t>
  </si>
  <si>
    <t>RESULTADO FINANCEIRO LÍQUIDO</t>
  </si>
  <si>
    <t>2028 em diante</t>
  </si>
  <si>
    <r>
      <t>Moedas</t>
    </r>
    <r>
      <rPr>
        <sz val="7"/>
        <color rgb="FF404040"/>
        <rFont val="Calibri"/>
        <family val="2"/>
      </rPr>
      <t> </t>
    </r>
  </si>
  <si>
    <t>Dólar Norte-Americano </t>
  </si>
  <si>
    <r>
      <t>Total por moedas</t>
    </r>
    <r>
      <rPr>
        <sz val="7"/>
        <color rgb="FF404040"/>
        <rFont val="Calibri"/>
        <family val="2"/>
      </rPr>
      <t> </t>
    </r>
  </si>
  <si>
    <r>
      <t>Indexadores</t>
    </r>
    <r>
      <rPr>
        <sz val="7"/>
        <color rgb="FF404040"/>
        <rFont val="Calibri"/>
        <family val="2"/>
      </rPr>
      <t> </t>
    </r>
  </si>
  <si>
    <t>IPCA</t>
  </si>
  <si>
    <t>UFIR/RGR</t>
  </si>
  <si>
    <t>CDI</t>
  </si>
  <si>
    <r>
      <t>Total por indexadores</t>
    </r>
    <r>
      <rPr>
        <sz val="7"/>
        <color rgb="FF404040"/>
        <rFont val="Calibri"/>
        <family val="2"/>
      </rPr>
      <t> </t>
    </r>
  </si>
  <si>
    <t>(-) Custos de transação </t>
  </si>
  <si>
    <t>(±) Recursos antecipados </t>
  </si>
  <si>
    <t>(-) Deságio </t>
  </si>
  <si>
    <r>
      <t>Total geral</t>
    </r>
    <r>
      <rPr>
        <sz val="7"/>
        <color rgb="FF404040"/>
        <rFont val="Calibri"/>
        <family val="2"/>
      </rPr>
      <t> </t>
    </r>
  </si>
  <si>
    <t>Financiadores</t>
  </si>
  <si>
    <t>Vencimento principal</t>
  </si>
  <si>
    <t>Encargos financeiros anuais</t>
  </si>
  <si>
    <t>Moedas</t>
  </si>
  <si>
    <t>Circulante</t>
  </si>
  <si>
    <t>Não circulante</t>
  </si>
  <si>
    <r>
      <t>MOEDA ESTRANGEIRA</t>
    </r>
    <r>
      <rPr>
        <sz val="7"/>
        <color rgb="FF404040"/>
        <rFont val="Calibri"/>
        <family val="2"/>
      </rPr>
      <t> </t>
    </r>
  </si>
  <si>
    <t>Eurobonds</t>
  </si>
  <si>
    <t>(±) Recursos antecipados</t>
  </si>
  <si>
    <r>
      <t>Dívida em moeda estrangeira</t>
    </r>
    <r>
      <rPr>
        <sz val="7"/>
        <color rgb="FF404040"/>
        <rFont val="Calibri"/>
        <family val="2"/>
      </rPr>
      <t> </t>
    </r>
  </si>
  <si>
    <r>
      <t>MOEDA NACIONAL</t>
    </r>
    <r>
      <rPr>
        <sz val="7"/>
        <color rgb="FF404040"/>
        <rFont val="Calibri"/>
        <family val="2"/>
      </rPr>
      <t> </t>
    </r>
  </si>
  <si>
    <t>Eletrobrás</t>
  </si>
  <si>
    <r>
      <t>Dívida em moeda nacional</t>
    </r>
    <r>
      <rPr>
        <sz val="7"/>
        <color rgb="FF404040"/>
        <rFont val="Calibri"/>
        <family val="2"/>
      </rPr>
      <t> </t>
    </r>
  </si>
  <si>
    <r>
      <t>Total de empréstimos</t>
    </r>
    <r>
      <rPr>
        <sz val="7"/>
        <color rgb="FF404040"/>
        <rFont val="Calibri"/>
        <family val="2"/>
      </rPr>
      <t> </t>
    </r>
  </si>
  <si>
    <t>Debêntures - 3ª Emissão - 3ª Série</t>
  </si>
  <si>
    <t>Debêntures - 7ª Emissão - 1ª Série</t>
  </si>
  <si>
    <t>Debêntures - 7ª Emissão - 2ª Série</t>
  </si>
  <si>
    <t>Debêntures - 8ª Emissão - 1ª Série</t>
  </si>
  <si>
    <t>Debêntures - 8ª Emissão - 2ª Série</t>
  </si>
  <si>
    <t>Debêntures - 7ª emissão - Série única</t>
  </si>
  <si>
    <t>Debêntures - 8ª emissão - Série única</t>
  </si>
  <si>
    <t>Debêntures - 9ª Emissão - 1ª Série</t>
  </si>
  <si>
    <t>Debêntures - 9ª Emissão - 2ª Série</t>
  </si>
  <si>
    <t>(-) Deságio na emissão de debêntures</t>
  </si>
  <si>
    <t>(-) Custos de Transação </t>
  </si>
  <si>
    <r>
      <t>Total de debêntures</t>
    </r>
    <r>
      <rPr>
        <sz val="7"/>
        <color rgb="FF404040"/>
        <rFont val="Calibri"/>
        <family val="2"/>
      </rPr>
      <t> </t>
    </r>
  </si>
  <si>
    <r>
      <t>Total geral consolidado</t>
    </r>
    <r>
      <rPr>
        <sz val="7"/>
        <color rgb="FF404040"/>
        <rFont val="Calibri"/>
        <family val="2"/>
      </rPr>
      <t> </t>
    </r>
  </si>
  <si>
    <t>Descrição (milhares)</t>
  </si>
  <si>
    <t>Realizado</t>
  </si>
  <si>
    <t>Geração</t>
  </si>
  <si>
    <t>Transmissão</t>
  </si>
  <si>
    <t>Distribuição</t>
  </si>
  <si>
    <t>Holding</t>
  </si>
  <si>
    <t xml:space="preserve">Gasmig </t>
  </si>
  <si>
    <t>TOTAL</t>
  </si>
  <si>
    <t>CIRCULANTE</t>
  </si>
  <si>
    <t>Caixa e equivalentes de caixa </t>
  </si>
  <si>
    <t>Títulos e valores mobiliários </t>
  </si>
  <si>
    <t>Consumidores e revendedores e concessionários – Transporte de energia </t>
  </si>
  <si>
    <t>Ativos financeiros da concessão </t>
  </si>
  <si>
    <t>Ativos de contrato </t>
  </si>
  <si>
    <t>Tributos compensáveis  </t>
  </si>
  <si>
    <t>Imposto de renda e contribuição social a recuperar </t>
  </si>
  <si>
    <t>Dividendos a receber </t>
  </si>
  <si>
    <t>Contribuição de iluminação pública </t>
  </si>
  <si>
    <t>Reembolso subsídios tarifários </t>
  </si>
  <si>
    <t>Outros ativos </t>
  </si>
  <si>
    <r>
      <t>13.465.203</t>
    </r>
    <r>
      <rPr>
        <sz val="7"/>
        <color rgb="FF404040"/>
        <rFont val="Calibri"/>
        <family val="2"/>
      </rPr>
      <t> </t>
    </r>
  </si>
  <si>
    <t>Ativos classificados como mantidos para venda </t>
  </si>
  <si>
    <t>7.212 </t>
  </si>
  <si>
    <t>TOTAL DO CIRCULANTE</t>
  </si>
  <si>
    <r>
      <t>13.138.051</t>
    </r>
    <r>
      <rPr>
        <sz val="7"/>
        <color rgb="FF404040"/>
        <rFont val="Calibri"/>
        <family val="2"/>
      </rPr>
      <t> </t>
    </r>
  </si>
  <si>
    <t>NÃO CIRCULANTE</t>
  </si>
  <si>
    <t>Impostos de renda e contribuição social diferidos </t>
  </si>
  <si>
    <t>Depósitos vinculados a litígios  </t>
  </si>
  <si>
    <t>Instrumentos financeiros derivativos - Swap </t>
  </si>
  <si>
    <t>Contas a receber do Estado de Minas Gerais </t>
  </si>
  <si>
    <t>Investimentos </t>
  </si>
  <si>
    <t>Imobilizado </t>
  </si>
  <si>
    <t>Intangível </t>
  </si>
  <si>
    <t>Direito de uso  </t>
  </si>
  <si>
    <r>
      <t>TOTAL DO NÃO CIRCULANTE</t>
    </r>
    <r>
      <rPr>
        <sz val="7"/>
        <color rgb="FF404040"/>
        <rFont val="Calibri"/>
        <family val="2"/>
      </rPr>
      <t> </t>
    </r>
  </si>
  <si>
    <r>
      <t>TOTAL DO ATIVO</t>
    </r>
    <r>
      <rPr>
        <sz val="7"/>
        <color rgb="FF404040"/>
        <rFont val="Calibri"/>
        <family val="2"/>
      </rPr>
      <t> </t>
    </r>
  </si>
  <si>
    <t>Fornecedores </t>
  </si>
  <si>
    <t>Encargos regulatórios </t>
  </si>
  <si>
    <t>Impostos, taxas e contribuições </t>
  </si>
  <si>
    <t>Imposto de renda e contribuição social </t>
  </si>
  <si>
    <t>Juros sobre capital próprio e dividendos a pagar </t>
  </si>
  <si>
    <t>Empréstimos e debêntures </t>
  </si>
  <si>
    <t>Salários e contribuições sociais </t>
  </si>
  <si>
    <t>Contas a pagar relacionado a energia gerada por consumidores </t>
  </si>
  <si>
    <t>Obrigações Pós-emprego </t>
  </si>
  <si>
    <t>PASEP/Cofins a ser restituído a consumidores </t>
  </si>
  <si>
    <t>Instrumentos financeiros derivativos - Opções </t>
  </si>
  <si>
    <t>Passivo de arrendamento </t>
  </si>
  <si>
    <t>Outros passivos </t>
  </si>
  <si>
    <r>
      <t>TOTAL DO CIRCULANTE</t>
    </r>
    <r>
      <rPr>
        <sz val="7"/>
        <color rgb="FF404040"/>
        <rFont val="Calibri"/>
        <family val="2"/>
      </rPr>
      <t> </t>
    </r>
  </si>
  <si>
    <t>Imposto de renda e contribuição social diferidos </t>
  </si>
  <si>
    <t>Provisões </t>
  </si>
  <si>
    <r>
      <t>TOTAL DO PASSIVO</t>
    </r>
    <r>
      <rPr>
        <sz val="7"/>
        <color rgb="FF404040"/>
        <rFont val="Calibri"/>
        <family val="2"/>
      </rPr>
      <t> </t>
    </r>
  </si>
  <si>
    <r>
      <t>PATRIMÔNIO LÍQUIDO </t>
    </r>
    <r>
      <rPr>
        <sz val="7"/>
        <color rgb="FF404040"/>
        <rFont val="Calibri"/>
        <family val="2"/>
      </rPr>
      <t> </t>
    </r>
  </si>
  <si>
    <t>Capital social </t>
  </si>
  <si>
    <t>Reservas de capital </t>
  </si>
  <si>
    <t>Reservas de lucros </t>
  </si>
  <si>
    <t>Ajustes de avaliação patrimonial </t>
  </si>
  <si>
    <t>Lucros acumulados </t>
  </si>
  <si>
    <r>
      <t>ATRIBUÍDO A PARTICIPAÇÃO DOS ACIONISTAS CONTROLADORES</t>
    </r>
    <r>
      <rPr>
        <sz val="7"/>
        <color rgb="FF404040"/>
        <rFont val="Calibri"/>
        <family val="2"/>
      </rPr>
      <t> </t>
    </r>
  </si>
  <si>
    <t>Participação de acionista não-controlador </t>
  </si>
  <si>
    <r>
      <t>PATRIMÔNIO LÍQUIDO</t>
    </r>
    <r>
      <rPr>
        <sz val="7"/>
        <color rgb="FF404040"/>
        <rFont val="Calibri"/>
        <family val="2"/>
      </rPr>
      <t> </t>
    </r>
  </si>
  <si>
    <r>
      <t>TOTAL DO PASSIVO E DO PATRIMÔNIO LÍQUIDO</t>
    </r>
    <r>
      <rPr>
        <sz val="7"/>
        <color rgb="FF404040"/>
        <rFont val="Calibri"/>
        <family val="2"/>
      </rPr>
      <t> </t>
    </r>
  </si>
  <si>
    <t>(Em milhares de Reais, exceto resultado por ação)</t>
  </si>
  <si>
    <t>RECEITA LÍQUIDA</t>
  </si>
  <si>
    <t>CUSTOS OPERACIONAIS</t>
  </si>
  <si>
    <t>LUCRO BRUTO</t>
  </si>
  <si>
    <t>Resultado de equivalência patrimonial </t>
  </si>
  <si>
    <t>Receitas financeiras</t>
  </si>
  <si>
    <t>Despesas financeiras</t>
  </si>
  <si>
    <r>
      <t>FLUXO DE CAIXA DAS ATIVIDADES OPERACIONAIS</t>
    </r>
    <r>
      <rPr>
        <sz val="7"/>
        <color rgb="FF404040"/>
        <rFont val="Calibri"/>
        <family val="2"/>
      </rPr>
      <t> </t>
    </r>
  </si>
  <si>
    <t>Lucro líquido do período </t>
  </si>
  <si>
    <r>
      <t>AJUSTES:</t>
    </r>
    <r>
      <rPr>
        <sz val="7"/>
        <color rgb="FF404040"/>
        <rFont val="Calibri"/>
        <family val="2"/>
      </rPr>
      <t> </t>
    </r>
  </si>
  <si>
    <t>Baixa de valor residual líquido de ativos de contrato, ativos financeiros da concessão, imobilizado e intangível </t>
  </si>
  <si>
    <t>Ajuste de ativos em curso </t>
  </si>
  <si>
    <t>Ajuste na expectativa do fluxo de caixa dos ativos financeiros e de contrato da concessão </t>
  </si>
  <si>
    <t>Juros e variações monetárias </t>
  </si>
  <si>
    <t>Variação cambial de empréstimos </t>
  </si>
  <si>
    <t>Restituição de créditos de PIS/Pasep e Cofins aos consumidores – Realização </t>
  </si>
  <si>
    <t>Ganho na alienação de ativo mantido para venda </t>
  </si>
  <si>
    <t>Amortização de custos de transação de empréstimos </t>
  </si>
  <si>
    <t>Provisões operacionais e perdas estimadas </t>
  </si>
  <si>
    <t>Variação do valor justo de instrumentos financeiros derivativos – swap e opções </t>
  </si>
  <si>
    <t>Conta de compensação de variação de valores de itens da “Parcela A” (CVA) e outros componentes financeiros </t>
  </si>
  <si>
    <t>Obrigações pós-emprego </t>
  </si>
  <si>
    <r>
      <t>(Aumento) redução de ativos</t>
    </r>
    <r>
      <rPr>
        <sz val="7"/>
        <color rgb="FF404040"/>
        <rFont val="Calibri"/>
        <family val="2"/>
      </rPr>
      <t> </t>
    </r>
  </si>
  <si>
    <t>Consumidores, revendedores e concessionários de energia </t>
  </si>
  <si>
    <t>Tributos compensáveis </t>
  </si>
  <si>
    <t>Depósitos vinculados a litígios </t>
  </si>
  <si>
    <t>Dividendos recebidos </t>
  </si>
  <si>
    <t>Ativos de contrato e financeiros da concessão </t>
  </si>
  <si>
    <r>
      <t>Aumento (redução) de passivos</t>
    </r>
    <r>
      <rPr>
        <sz val="7"/>
        <color rgb="FF404040"/>
        <rFont val="Calibri"/>
        <family val="2"/>
      </rPr>
      <t> </t>
    </r>
  </si>
  <si>
    <t>Imposto de renda e contribuição social a pagar </t>
  </si>
  <si>
    <t>PIS/Pasep e Cofins a ser restituído a consumidores </t>
  </si>
  <si>
    <r>
      <t>Caixa gerado (consumido) pelas atividades operacionais </t>
    </r>
    <r>
      <rPr>
        <sz val="7"/>
        <color rgb="FF404040"/>
        <rFont val="Calibri"/>
        <family val="2"/>
      </rPr>
      <t> </t>
    </r>
  </si>
  <si>
    <t>Juros sobre empréstimos pagos </t>
  </si>
  <si>
    <t>Juros sobre arrendamentos pagos </t>
  </si>
  <si>
    <t>Imposto de renda e contribuição social pagos </t>
  </si>
  <si>
    <r>
      <t>CAIXA LÍQUIDO GERADO (CONSUMIDO) PELAS ATIVIDADES OPERACIONAIS</t>
    </r>
    <r>
      <rPr>
        <sz val="7"/>
        <color rgb="FF404040"/>
        <rFont val="Calibri"/>
        <family val="2"/>
      </rPr>
      <t> </t>
    </r>
  </si>
  <si>
    <t>Em títulos e valores mobiliários </t>
  </si>
  <si>
    <t>Fundos vinculados </t>
  </si>
  <si>
    <t>Em investimentos </t>
  </si>
  <si>
    <t>Aquisição de participação societária e aporte em investidas </t>
  </si>
  <si>
    <t>Alienação de participação societária, líquido dos custos </t>
  </si>
  <si>
    <t>Em imobilizado </t>
  </si>
  <si>
    <t>Em intangível </t>
  </si>
  <si>
    <t>Em ativos de contrato – infraestrutura de distribuição e gás  </t>
  </si>
  <si>
    <r>
      <t>CAIXA LÍQUIDO GERADO (CONSUMIDO) PELAS ATIVIDADES DE INVESTIMENTO</t>
    </r>
    <r>
      <rPr>
        <sz val="7"/>
        <color rgb="FF404040"/>
        <rFont val="Calibri"/>
        <family val="2"/>
      </rPr>
      <t> </t>
    </r>
  </si>
  <si>
    <r>
      <t>FLUXO DE CAIXA DAS ATIVIDADES DE FINANCIAMENTO</t>
    </r>
    <r>
      <rPr>
        <sz val="7"/>
        <color rgb="FF404040"/>
        <rFont val="Calibri"/>
        <family val="2"/>
      </rPr>
      <t> </t>
    </r>
  </si>
  <si>
    <t>Pagamentos de empréstimos </t>
  </si>
  <si>
    <t>Arrendamentos pagos </t>
  </si>
  <si>
    <t>CAIXA LÍQUIDO CONSUMIDO PELAS ATIVIDADES DE FINANCIAMENTO</t>
  </si>
  <si>
    <r>
      <t>VARIAÇÃO LÍQUIDA DO CAIXA E EQUIVALENTES DE CAIXA</t>
    </r>
    <r>
      <rPr>
        <sz val="7"/>
        <color rgb="FF404040"/>
        <rFont val="Calibri"/>
        <family val="2"/>
      </rPr>
      <t> </t>
    </r>
  </si>
  <si>
    <t>Caixa e equivalentes de caixa no início do período </t>
  </si>
  <si>
    <t>Caixa e equivalentes de caixa no final do período </t>
  </si>
  <si>
    <t>Denominação</t>
  </si>
  <si>
    <r>
      <t xml:space="preserve">Cotação das ações </t>
    </r>
    <r>
      <rPr>
        <b/>
        <vertAlign val="superscript"/>
        <sz val="10"/>
        <color rgb="FF375623"/>
        <rFont val="Arial"/>
        <family val="2"/>
      </rPr>
      <t>(2)</t>
    </r>
  </si>
  <si>
    <t>CMIG4 (PN) no fechamento (R$/ação)</t>
  </si>
  <si>
    <t>CMIG3 (ON) no fechamento (R$/ação)</t>
  </si>
  <si>
    <t>CIG (ADR PN) no fechamento (US$/ação)</t>
  </si>
  <si>
    <t>CIG.C (ADR ON) no fechamento (US$/ação)</t>
  </si>
  <si>
    <t>XCMIG (Cemig PN Latibex) no fechamento (Euro/ação)</t>
  </si>
  <si>
    <t>Volume médio diário</t>
  </si>
  <si>
    <t>CMIG4 (PN) (R$ milhões)</t>
  </si>
  <si>
    <t>CMIG3 (ON) (R$ milhões)</t>
  </si>
  <si>
    <t>CIG (ADR PN)  (US$ milhões)</t>
  </si>
  <si>
    <t>CIG.C (ADR ON)  (US$ milhões)</t>
  </si>
  <si>
    <t>Índices</t>
  </si>
  <si>
    <t>IEE</t>
  </si>
  <si>
    <t>IBOV</t>
  </si>
  <si>
    <t>DJIA</t>
  </si>
  <si>
    <t>Indicadores</t>
  </si>
  <si>
    <t>Valor de mercado no final do exercício (R$ milhões)</t>
  </si>
  <si>
    <r>
      <t xml:space="preserve">Enterprise value (EV - R$ milhões) </t>
    </r>
    <r>
      <rPr>
        <vertAlign val="superscript"/>
        <sz val="10"/>
        <color rgb="FF000000"/>
        <rFont val="Arial"/>
        <family val="2"/>
      </rPr>
      <t xml:space="preserve">(1) </t>
    </r>
  </si>
  <si>
    <r>
      <t xml:space="preserve">Dividend Yield de CMIG4 (PN) (%)  </t>
    </r>
    <r>
      <rPr>
        <vertAlign val="superscript"/>
        <sz val="10"/>
        <color rgb="FF000000"/>
        <rFont val="Arial"/>
        <family val="2"/>
      </rPr>
      <t>(3)</t>
    </r>
  </si>
  <si>
    <r>
      <t xml:space="preserve">Dividend Yield de CMIG3 (ON) (%) </t>
    </r>
    <r>
      <rPr>
        <vertAlign val="superscript"/>
        <sz val="10"/>
        <color rgb="FF000000"/>
        <rFont val="Arial"/>
        <family val="2"/>
      </rPr>
      <t xml:space="preserve"> (3)</t>
    </r>
  </si>
  <si>
    <t>(1) EV = Valor de mercado (R$/ação x quantidade de ações) + dívida líquida consolidada;</t>
  </si>
  <si>
    <t>(2) Cotações ajustadas por proventos, inclusive dividendos</t>
  </si>
  <si>
    <t>(3) Dividendos distribuídos nos últimos quatro trimestres / cotação de fechamento das ações</t>
  </si>
  <si>
    <t>Cemig Sim</t>
  </si>
  <si>
    <t>Piau</t>
  </si>
  <si>
    <t>Joasal</t>
  </si>
  <si>
    <t>Amador Aguiar I (Capim Br I)</t>
  </si>
  <si>
    <t>Amador Aguiar II (Capim Br II)</t>
  </si>
  <si>
    <t>Gravier</t>
  </si>
  <si>
    <t>0,39 p.p</t>
  </si>
  <si>
    <t>0,00 p.p</t>
  </si>
  <si>
    <t>9,74*</t>
  </si>
  <si>
    <t>4,62*</t>
  </si>
  <si>
    <t>REH - RESOLUÇÃO HOMOLOGATÓRIA 3067/2022   (ciclo 2022/2023)</t>
  </si>
  <si>
    <t>RAP*  (R$ mil)</t>
  </si>
  <si>
    <t>Cemig (R$ mil)</t>
  </si>
  <si>
    <t>TOTAL RAP CEMIG</t>
  </si>
  <si>
    <t>Suprimento a outras concessionárias</t>
  </si>
  <si>
    <t>U$$</t>
  </si>
  <si>
    <t>UFIR + 6,00% a 8,00%</t>
  </si>
  <si>
    <t>R$</t>
  </si>
  <si>
    <t>IPCA + 5,10%</t>
  </si>
  <si>
    <t>CDI + 0,45%</t>
  </si>
  <si>
    <t>IPCA + 4,10%</t>
  </si>
  <si>
    <t>CDI + 1,35%</t>
  </si>
  <si>
    <t>IPCA + 6,10%</t>
  </si>
  <si>
    <t>CDI + 1,50%</t>
  </si>
  <si>
    <t>IPCA + 5,27%</t>
  </si>
  <si>
    <t>CDI + 1,33%</t>
  </si>
  <si>
    <t>IPCA + 7,63%</t>
  </si>
  <si>
    <r>
      <t>FLUXO DE CAIXA DAS ATIVIDADES DE INVESTIMENTO</t>
    </r>
    <r>
      <rPr>
        <b/>
        <sz val="7"/>
        <color rgb="FF404040"/>
        <rFont val="Calibri"/>
        <family val="2"/>
      </rPr>
      <t> </t>
    </r>
  </si>
  <si>
    <t>Pessoal</t>
  </si>
  <si>
    <t>Participação dos empregados e administradores no resultado</t>
  </si>
  <si>
    <t>Materiais</t>
  </si>
  <si>
    <t>Serviços de terceiros</t>
  </si>
  <si>
    <t>Depreciação e amortização</t>
  </si>
  <si>
    <t>Provisões e ajustes para perdas operacionais</t>
  </si>
  <si>
    <t>Perdas de créditos esperadas</t>
  </si>
  <si>
    <t>Outros custos e despesas operacionais</t>
  </si>
  <si>
    <t>Custos com energia elétrica e gás</t>
  </si>
  <si>
    <t>Custos de construção de infraestrutura</t>
  </si>
  <si>
    <t>Custos de operação</t>
  </si>
  <si>
    <t>DESPESAS OPERACIONAIS</t>
  </si>
  <si>
    <t>Despesas gerais e administrativas</t>
  </si>
  <si>
    <t>Outras despesas operacionais, líquidas</t>
  </si>
  <si>
    <t>Resultado de equivalência patrimonial</t>
  </si>
  <si>
    <t>Resultado operacional antes do resultado financeiro e dos tributos sobre o lucro</t>
  </si>
  <si>
    <t>Resultado antes do imposto de renda e da contribuição social</t>
  </si>
  <si>
    <t>Imposto de renda e contribuição social</t>
  </si>
  <si>
    <t>Imposto de renda e contribuição social diferidos</t>
  </si>
  <si>
    <t>LUCRO LÍQUIDO DO PERÍODO</t>
  </si>
  <si>
    <t>Total do lucro líquido do período atribuído a:</t>
  </si>
  <si>
    <t>Participação dos acionistas controladores</t>
  </si>
  <si>
    <t>Participação de acionistas não controladores</t>
  </si>
  <si>
    <t>Lucro básico e diluído por ação preferencial</t>
  </si>
  <si>
    <t>Lucro básico e diluído por ação ordinária</t>
  </si>
  <si>
    <t>Ganho na alienação de investimento</t>
  </si>
  <si>
    <t>Energia Produzida</t>
  </si>
  <si>
    <t xml:space="preserve">Geração Própria                               </t>
  </si>
  <si>
    <t xml:space="preserve">Energia Empresas Coligadas          </t>
  </si>
  <si>
    <t xml:space="preserve">Perdas Geração Rede Básica          </t>
  </si>
  <si>
    <t>Energia Comprada</t>
  </si>
  <si>
    <t xml:space="preserve">Itaipu </t>
  </si>
  <si>
    <t>Contratos Regulados (1)</t>
  </si>
  <si>
    <t xml:space="preserve">Compra no MRE (2)                           </t>
  </si>
  <si>
    <t xml:space="preserve">Compra na CCEE                            </t>
  </si>
  <si>
    <t xml:space="preserve">Contratos Bilaterais                       </t>
  </si>
  <si>
    <t>CCEN</t>
  </si>
  <si>
    <t>CCGF</t>
  </si>
  <si>
    <t xml:space="preserve">Recebimento na RD (3)                        </t>
  </si>
  <si>
    <t>PROINFA  (4)</t>
  </si>
  <si>
    <t>Energia Comercializada</t>
  </si>
  <si>
    <t>Perdas - Rede de Distribuição</t>
  </si>
  <si>
    <t>Perdas - Rede Básica</t>
  </si>
  <si>
    <t>Compreende o balanço de energia do grupo Cemig , empresas integrais : Cemig  D, Cemig GT,  Cemig PCH, Horizontes, Rosal, Sá Carvalho e SPE's .Exclui transações entre as empresas .</t>
  </si>
  <si>
    <t>1. Contratos de Comercialização de Energia no Ambiente Regulado - CCEAR e Leilão de Ajuste</t>
  </si>
  <si>
    <t>2. Mecanismo de Realocação de Energia - MRE</t>
  </si>
  <si>
    <t>3. Geração injetada diretamente na Rede de Distribuição (Micro e Mini GD)</t>
  </si>
  <si>
    <t>4. Programa de incentivo às fontes alternativas de energia - PROINFA</t>
  </si>
  <si>
    <t>5. Contratos Bilaterais das empresas CEMIG GT, Sá Carvalho, Horizontes, Rosal, CEMIG PCH e SPE's</t>
  </si>
  <si>
    <t>6. Vendas da Cemig GT no Ambiente de Contratação Regulado - ACR</t>
  </si>
  <si>
    <t>7. Considera a energia compesada pela Micro e Mini GD e o mês de referência é o de leitura</t>
  </si>
  <si>
    <t>22.451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</si>
</sst>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_);_(* \(#,##0\);_(* &quot;-&quot;??_);_(@_)"/>
    <numFmt numFmtId="165" formatCode="[$-416]d\-mmm\-yy;@"/>
    <numFmt numFmtId="166" formatCode="_-* #,##0.0_-;\-* #,##0.0_-;_-* &quot;-&quot;??_-;_-@_-"/>
    <numFmt numFmtId="167" formatCode="dd/mm/yy;@"/>
    <numFmt numFmtId="168" formatCode="_(* #,##0.00_);_(* \(#,##0.00\);_(* &quot;-&quot;??_);_(@_)"/>
    <numFmt numFmtId="169" formatCode="0.0%"/>
    <numFmt numFmtId="170" formatCode="_-* #,##0.00_-;\(#,##0.00\);_-* &quot;-&quot;??_-;_-@_-"/>
    <numFmt numFmtId="171" formatCode="_-* #,##0_-;\(#,##0\);_-* &quot;-&quot;??_-;_-@_-"/>
    <numFmt numFmtId="172" formatCode="_-* #,##0_-;\-* #,##0_-;_-* &quot;-&quot;??_-;_-@_-"/>
    <numFmt numFmtId="173" formatCode="[$-416]mmm\-yy;@"/>
  </numFmts>
  <fonts count="5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744D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FFFF"/>
      <name val="Arial"/>
      <family val="2"/>
    </font>
    <font>
      <sz val="11"/>
      <color theme="1" tint="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sz val="12"/>
      <color theme="1"/>
      <name val="Arial"/>
      <family val="2"/>
    </font>
    <font>
      <b/>
      <sz val="10"/>
      <color rgb="FF00744D"/>
      <name val="Arial"/>
      <family val="2"/>
    </font>
    <font>
      <b/>
      <sz val="12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color theme="1"/>
      <name val="Calibri"/>
      <family val="2"/>
    </font>
    <font>
      <sz val="7.5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sz val="10"/>
      <color theme="1" tint="0.249977111117893"/>
      <name val="Arial"/>
      <family val="2"/>
    </font>
    <font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rgb="FF00744D"/>
      <name val="Arial"/>
      <family val="2"/>
    </font>
    <font>
      <sz val="10"/>
      <color rgb="FF595959"/>
      <name val="Arial"/>
      <family val="2"/>
    </font>
    <font>
      <b/>
      <sz val="14"/>
      <color rgb="FF00744D"/>
      <name val="Calibri"/>
      <family val="2"/>
    </font>
    <font>
      <b/>
      <sz val="10"/>
      <color theme="1" tint="0.249977111117893"/>
      <name val="Arial"/>
      <family val="2"/>
    </font>
    <font>
      <sz val="12"/>
      <color rgb="FF404040"/>
      <name val="Arial"/>
      <family val="2"/>
    </font>
    <font>
      <b/>
      <sz val="11"/>
      <color theme="0"/>
      <name val="Arial"/>
      <family val="2"/>
    </font>
    <font>
      <sz val="11"/>
      <color rgb="FFFFFFFF"/>
      <name val="Arial"/>
      <family val="2"/>
    </font>
    <font>
      <sz val="7"/>
      <color rgb="FF000000"/>
      <name val="Calibri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u/>
      <sz val="10"/>
      <color rgb="FF0000FF"/>
      <name val="Arial"/>
      <family val="2"/>
    </font>
    <font>
      <b/>
      <sz val="10"/>
      <color rgb="FF375623"/>
      <name val="Arial"/>
      <family val="2"/>
    </font>
    <font>
      <b/>
      <vertAlign val="superscript"/>
      <sz val="10"/>
      <color rgb="FF375623"/>
      <name val="Arial"/>
      <family val="2"/>
    </font>
    <font>
      <sz val="10"/>
      <color rgb="FF333333"/>
      <name val="Arial"/>
      <family val="2"/>
    </font>
    <font>
      <sz val="7"/>
      <color rgb="FF40404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FFFFFF"/>
      <name val="Calibri"/>
      <family val="2"/>
    </font>
    <font>
      <sz val="7"/>
      <color rgb="FF404040"/>
      <name val="Calibri"/>
      <family val="2"/>
    </font>
    <font>
      <sz val="11"/>
      <color rgb="FF444444"/>
      <name val="Calibri"/>
      <family val="2"/>
      <charset val="1"/>
    </font>
    <font>
      <sz val="7"/>
      <color rgb="FF404040"/>
      <name val="WordVisi_MSFontService"/>
      <charset val="1"/>
    </font>
    <font>
      <b/>
      <sz val="10"/>
      <color theme="1"/>
      <name val="Arial"/>
      <family val="2"/>
    </font>
    <font>
      <b/>
      <sz val="7"/>
      <color rgb="FF404040"/>
      <name val="Calibri"/>
      <family val="2"/>
    </font>
    <font>
      <sz val="8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008228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006600"/>
        <bgColor indexed="64"/>
      </patternFill>
    </fill>
  </fills>
  <borders count="4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thin">
        <color theme="0"/>
      </left>
      <right style="thick">
        <color rgb="FFFFFFFF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/>
      <right/>
      <top style="medium">
        <color rgb="FF375623"/>
      </top>
      <bottom style="medium">
        <color rgb="FF375623"/>
      </bottom>
      <diagonal/>
    </border>
    <border>
      <left/>
      <right/>
      <top/>
      <bottom style="medium">
        <color rgb="FFA9D08E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double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/>
    <xf numFmtId="16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2" borderId="0" applyFont="0" applyBorder="0" applyAlignment="0">
      <alignment vertical="center" wrapText="1"/>
    </xf>
    <xf numFmtId="0" fontId="20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301">
    <xf numFmtId="0" fontId="0" fillId="0" borderId="0" xfId="0"/>
    <xf numFmtId="0" fontId="1" fillId="3" borderId="0" xfId="0" applyFont="1" applyFill="1"/>
    <xf numFmtId="0" fontId="4" fillId="0" borderId="0" xfId="0" applyFont="1"/>
    <xf numFmtId="164" fontId="4" fillId="0" borderId="0" xfId="1" applyNumberFormat="1" applyFont="1"/>
    <xf numFmtId="10" fontId="4" fillId="0" borderId="0" xfId="2" applyNumberFormat="1" applyFont="1"/>
    <xf numFmtId="0" fontId="4" fillId="4" borderId="0" xfId="0" applyFont="1" applyFill="1"/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166" fontId="10" fillId="0" borderId="0" xfId="1" applyNumberFormat="1" applyFont="1" applyAlignment="1">
      <alignment horizontal="center"/>
    </xf>
    <xf numFmtId="10" fontId="11" fillId="0" borderId="0" xfId="2" applyNumberFormat="1" applyFont="1" applyAlignment="1">
      <alignment horizontal="center"/>
    </xf>
    <xf numFmtId="43" fontId="10" fillId="0" borderId="0" xfId="1" applyFont="1" applyAlignment="1">
      <alignment horizontal="center"/>
    </xf>
    <xf numFmtId="43" fontId="11" fillId="0" borderId="0" xfId="1" applyFont="1" applyAlignment="1">
      <alignment horizontal="center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43" fontId="17" fillId="0" borderId="0" xfId="1" applyFont="1" applyAlignment="1">
      <alignment horizontal="center"/>
    </xf>
    <xf numFmtId="43" fontId="15" fillId="0" borderId="0" xfId="1" applyFont="1" applyAlignment="1">
      <alignment horizontal="center"/>
    </xf>
    <xf numFmtId="10" fontId="17" fillId="0" borderId="0" xfId="2" applyNumberFormat="1" applyFont="1" applyAlignment="1">
      <alignment horizontal="center"/>
    </xf>
    <xf numFmtId="166" fontId="15" fillId="0" borderId="0" xfId="1" applyNumberFormat="1" applyFont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164" fontId="6" fillId="5" borderId="3" xfId="1" applyNumberFormat="1" applyFont="1" applyFill="1" applyBorder="1" applyAlignment="1">
      <alignment horizontal="center" vertical="center" wrapText="1"/>
    </xf>
    <xf numFmtId="43" fontId="8" fillId="5" borderId="3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20" fillId="0" borderId="0" xfId="3"/>
    <xf numFmtId="164" fontId="20" fillId="0" borderId="0" xfId="3" applyNumberFormat="1"/>
    <xf numFmtId="164" fontId="0" fillId="0" borderId="0" xfId="4" applyNumberFormat="1" applyFont="1" applyFill="1"/>
    <xf numFmtId="169" fontId="0" fillId="0" borderId="0" xfId="5" applyNumberFormat="1" applyFont="1" applyFill="1"/>
    <xf numFmtId="164" fontId="0" fillId="0" borderId="0" xfId="4" applyNumberFormat="1" applyFont="1"/>
    <xf numFmtId="3" fontId="0" fillId="0" borderId="0" xfId="0" applyNumberFormat="1"/>
    <xf numFmtId="0" fontId="22" fillId="0" borderId="0" xfId="0" applyFont="1" applyAlignment="1">
      <alignment horizontal="left" vertical="center" indent="3"/>
    </xf>
    <xf numFmtId="0" fontId="23" fillId="0" borderId="0" xfId="0" applyFont="1" applyAlignment="1">
      <alignment horizontal="left" vertical="center" indent="3"/>
    </xf>
    <xf numFmtId="0" fontId="25" fillId="5" borderId="0" xfId="0" applyFont="1" applyFill="1" applyAlignment="1">
      <alignment vertical="center" wrapText="1"/>
    </xf>
    <xf numFmtId="0" fontId="19" fillId="5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26" fillId="7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18" fillId="5" borderId="2" xfId="0" applyFont="1" applyFill="1" applyBorder="1" applyAlignment="1">
      <alignment horizontal="center" vertical="center" wrapText="1"/>
    </xf>
    <xf numFmtId="171" fontId="26" fillId="2" borderId="2" xfId="0" applyNumberFormat="1" applyFont="1" applyFill="1" applyBorder="1" applyAlignment="1">
      <alignment horizontal="right" vertical="center" wrapText="1"/>
    </xf>
    <xf numFmtId="171" fontId="26" fillId="7" borderId="2" xfId="0" applyNumberFormat="1" applyFont="1" applyFill="1" applyBorder="1" applyAlignment="1">
      <alignment horizontal="right" vertical="center" wrapText="1"/>
    </xf>
    <xf numFmtId="171" fontId="25" fillId="2" borderId="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4" fontId="0" fillId="0" borderId="0" xfId="0" applyNumberFormat="1"/>
    <xf numFmtId="0" fontId="13" fillId="0" borderId="0" xfId="0" applyFont="1"/>
    <xf numFmtId="0" fontId="7" fillId="5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9" fillId="5" borderId="1" xfId="0" applyFont="1" applyFill="1" applyBorder="1" applyAlignment="1">
      <alignment horizontal="center" vertical="center" wrapText="1"/>
    </xf>
    <xf numFmtId="10" fontId="24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7" fillId="6" borderId="0" xfId="0" applyFont="1" applyFill="1" applyAlignment="1">
      <alignment vertical="center" wrapText="1"/>
    </xf>
    <xf numFmtId="171" fontId="7" fillId="6" borderId="2" xfId="0" applyNumberFormat="1" applyFont="1" applyFill="1" applyBorder="1" applyAlignment="1">
      <alignment horizontal="right" vertical="center" wrapText="1"/>
    </xf>
    <xf numFmtId="0" fontId="27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 wrapText="1"/>
    </xf>
    <xf numFmtId="0" fontId="26" fillId="2" borderId="2" xfId="0" applyFont="1" applyFill="1" applyBorder="1" applyAlignment="1">
      <alignment vertical="center" wrapText="1"/>
    </xf>
    <xf numFmtId="0" fontId="0" fillId="4" borderId="0" xfId="0" applyFill="1"/>
    <xf numFmtId="3" fontId="0" fillId="4" borderId="0" xfId="0" applyNumberFormat="1" applyFill="1"/>
    <xf numFmtId="0" fontId="26" fillId="7" borderId="0" xfId="0" applyFont="1" applyFill="1" applyAlignment="1">
      <alignment horizontal="left" vertical="center" wrapText="1" indent="2"/>
    </xf>
    <xf numFmtId="0" fontId="26" fillId="2" borderId="0" xfId="0" applyFont="1" applyFill="1" applyAlignment="1">
      <alignment horizontal="left" vertical="center" wrapText="1" indent="2"/>
    </xf>
    <xf numFmtId="0" fontId="7" fillId="6" borderId="0" xfId="0" applyFont="1" applyFill="1" applyAlignment="1">
      <alignment horizontal="left" vertical="center" wrapText="1"/>
    </xf>
    <xf numFmtId="0" fontId="29" fillId="5" borderId="8" xfId="0" applyFont="1" applyFill="1" applyBorder="1" applyAlignment="1">
      <alignment horizontal="center" vertical="center" wrapText="1"/>
    </xf>
    <xf numFmtId="17" fontId="29" fillId="5" borderId="8" xfId="0" applyNumberFormat="1" applyFont="1" applyFill="1" applyBorder="1" applyAlignment="1">
      <alignment horizontal="center" vertical="center" wrapText="1"/>
    </xf>
    <xf numFmtId="172" fontId="7" fillId="6" borderId="2" xfId="1" applyNumberFormat="1" applyFont="1" applyFill="1" applyBorder="1" applyAlignment="1">
      <alignment horizontal="center" vertical="center" wrapText="1"/>
    </xf>
    <xf numFmtId="172" fontId="7" fillId="6" borderId="8" xfId="1" applyNumberFormat="1" applyFont="1" applyFill="1" applyBorder="1" applyAlignment="1">
      <alignment horizontal="center" vertical="center" wrapText="1"/>
    </xf>
    <xf numFmtId="172" fontId="26" fillId="7" borderId="8" xfId="1" applyNumberFormat="1" applyFont="1" applyFill="1" applyBorder="1" applyAlignment="1">
      <alignment horizontal="center" vertical="center" wrapText="1"/>
    </xf>
    <xf numFmtId="172" fontId="26" fillId="2" borderId="2" xfId="1" applyNumberFormat="1" applyFont="1" applyFill="1" applyBorder="1" applyAlignment="1">
      <alignment horizontal="center" vertical="center" wrapText="1"/>
    </xf>
    <xf numFmtId="172" fontId="7" fillId="6" borderId="7" xfId="1" applyNumberFormat="1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left" vertical="center" wrapText="1" indent="1"/>
    </xf>
    <xf numFmtId="0" fontId="27" fillId="2" borderId="0" xfId="0" applyFont="1" applyFill="1" applyAlignment="1">
      <alignment horizontal="left" vertical="center" wrapText="1" indent="1"/>
    </xf>
    <xf numFmtId="0" fontId="27" fillId="2" borderId="2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" fillId="0" borderId="0" xfId="0" applyFont="1"/>
    <xf numFmtId="0" fontId="25" fillId="0" borderId="4" xfId="0" applyFont="1" applyBorder="1" applyAlignment="1">
      <alignment vertical="center" wrapText="1"/>
    </xf>
    <xf numFmtId="171" fontId="26" fillId="2" borderId="10" xfId="0" applyNumberFormat="1" applyFont="1" applyFill="1" applyBorder="1" applyAlignment="1">
      <alignment horizontal="right" vertical="center" wrapText="1"/>
    </xf>
    <xf numFmtId="3" fontId="25" fillId="0" borderId="9" xfId="0" applyNumberFormat="1" applyFont="1" applyBorder="1" applyAlignment="1">
      <alignment horizontal="right" vertical="center" wrapText="1"/>
    </xf>
    <xf numFmtId="3" fontId="27" fillId="2" borderId="2" xfId="0" applyNumberFormat="1" applyFont="1" applyFill="1" applyBorder="1" applyAlignment="1">
      <alignment horizontal="right" vertical="center" wrapText="1"/>
    </xf>
    <xf numFmtId="3" fontId="27" fillId="2" borderId="10" xfId="0" applyNumberFormat="1" applyFont="1" applyFill="1" applyBorder="1" applyAlignment="1">
      <alignment horizontal="right" vertical="center" wrapText="1"/>
    </xf>
    <xf numFmtId="3" fontId="26" fillId="2" borderId="2" xfId="0" applyNumberFormat="1" applyFont="1" applyFill="1" applyBorder="1" applyAlignment="1">
      <alignment horizontal="right" vertical="center" wrapText="1"/>
    </xf>
    <xf numFmtId="0" fontId="25" fillId="2" borderId="4" xfId="0" applyFont="1" applyFill="1" applyBorder="1" applyAlignment="1">
      <alignment vertical="center" wrapText="1"/>
    </xf>
    <xf numFmtId="171" fontId="25" fillId="2" borderId="4" xfId="0" applyNumberFormat="1" applyFont="1" applyFill="1" applyBorder="1" applyAlignment="1">
      <alignment horizontal="right" vertical="center" wrapText="1"/>
    </xf>
    <xf numFmtId="0" fontId="25" fillId="2" borderId="0" xfId="0" applyFont="1" applyFill="1" applyAlignment="1">
      <alignment vertical="center"/>
    </xf>
    <xf numFmtId="171" fontId="25" fillId="2" borderId="10" xfId="0" applyNumberFormat="1" applyFont="1" applyFill="1" applyBorder="1" applyAlignment="1">
      <alignment horizontal="right" vertical="center" wrapText="1"/>
    </xf>
    <xf numFmtId="171" fontId="26" fillId="2" borderId="0" xfId="0" applyNumberFormat="1" applyFont="1" applyFill="1" applyAlignment="1">
      <alignment horizontal="right" vertical="center" wrapText="1"/>
    </xf>
    <xf numFmtId="171" fontId="25" fillId="2" borderId="0" xfId="0" applyNumberFormat="1" applyFont="1" applyFill="1" applyAlignment="1">
      <alignment horizontal="right" vertical="center" wrapText="1"/>
    </xf>
    <xf numFmtId="171" fontId="25" fillId="2" borderId="12" xfId="0" applyNumberFormat="1" applyFont="1" applyFill="1" applyBorder="1" applyAlignment="1">
      <alignment horizontal="right" vertical="center" wrapText="1"/>
    </xf>
    <xf numFmtId="171" fontId="25" fillId="2" borderId="1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9" fillId="5" borderId="0" xfId="0" applyFont="1" applyFill="1" applyAlignment="1">
      <alignment horizontal="center" vertical="center" wrapText="1"/>
    </xf>
    <xf numFmtId="171" fontId="31" fillId="2" borderId="14" xfId="1" applyNumberFormat="1" applyFont="1" applyFill="1" applyBorder="1" applyAlignment="1">
      <alignment horizontal="right" vertical="center" wrapText="1"/>
    </xf>
    <xf numFmtId="170" fontId="31" fillId="2" borderId="14" xfId="1" applyNumberFormat="1" applyFont="1" applyFill="1" applyBorder="1" applyAlignment="1">
      <alignment horizontal="right" vertical="center" wrapText="1"/>
    </xf>
    <xf numFmtId="3" fontId="25" fillId="2" borderId="15" xfId="0" applyNumberFormat="1" applyFont="1" applyFill="1" applyBorder="1" applyAlignment="1">
      <alignment horizontal="right" vertical="center"/>
    </xf>
    <xf numFmtId="171" fontId="25" fillId="2" borderId="14" xfId="0" applyNumberFormat="1" applyFont="1" applyFill="1" applyBorder="1" applyAlignment="1">
      <alignment horizontal="right" vertical="center" wrapText="1"/>
    </xf>
    <xf numFmtId="0" fontId="26" fillId="2" borderId="14" xfId="0" applyFont="1" applyFill="1" applyBorder="1" applyAlignment="1">
      <alignment horizontal="right" vertical="center" wrapText="1"/>
    </xf>
    <xf numFmtId="171" fontId="27" fillId="2" borderId="14" xfId="0" applyNumberFormat="1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vertical="center" wrapText="1"/>
    </xf>
    <xf numFmtId="171" fontId="20" fillId="2" borderId="4" xfId="0" applyNumberFormat="1" applyFont="1" applyFill="1" applyBorder="1" applyAlignment="1">
      <alignment horizontal="right" vertical="center" wrapText="1"/>
    </xf>
    <xf numFmtId="0" fontId="26" fillId="2" borderId="4" xfId="0" applyFont="1" applyFill="1" applyBorder="1" applyAlignment="1">
      <alignment vertical="center" wrapText="1"/>
    </xf>
    <xf numFmtId="3" fontId="25" fillId="2" borderId="17" xfId="0" applyNumberFormat="1" applyFont="1" applyFill="1" applyBorder="1" applyAlignment="1">
      <alignment horizontal="right" vertical="center" wrapText="1"/>
    </xf>
    <xf numFmtId="3" fontId="25" fillId="2" borderId="18" xfId="0" applyNumberFormat="1" applyFont="1" applyFill="1" applyBorder="1" applyAlignment="1">
      <alignment horizontal="right" vertical="center" wrapText="1"/>
    </xf>
    <xf numFmtId="0" fontId="21" fillId="2" borderId="0" xfId="0" applyFont="1" applyFill="1" applyAlignment="1">
      <alignment vertical="center" wrapText="1"/>
    </xf>
    <xf numFmtId="1" fontId="20" fillId="2" borderId="14" xfId="0" applyNumberFormat="1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171" fontId="20" fillId="2" borderId="14" xfId="1" applyNumberFormat="1" applyFont="1" applyFill="1" applyBorder="1" applyAlignment="1">
      <alignment horizontal="right" vertical="center" wrapText="1"/>
    </xf>
    <xf numFmtId="0" fontId="20" fillId="2" borderId="0" xfId="0" applyFont="1" applyFill="1" applyAlignment="1">
      <alignment vertical="center" wrapText="1"/>
    </xf>
    <xf numFmtId="171" fontId="20" fillId="2" borderId="14" xfId="0" applyNumberFormat="1" applyFont="1" applyFill="1" applyBorder="1" applyAlignment="1">
      <alignment horizontal="center" vertical="center" wrapText="1"/>
    </xf>
    <xf numFmtId="171" fontId="20" fillId="2" borderId="27" xfId="1" applyNumberFormat="1" applyFont="1" applyFill="1" applyBorder="1" applyAlignment="1">
      <alignment horizontal="right" vertical="center" wrapText="1"/>
    </xf>
    <xf numFmtId="171" fontId="21" fillId="2" borderId="14" xfId="1" applyNumberFormat="1" applyFont="1" applyFill="1" applyBorder="1" applyAlignment="1">
      <alignment horizontal="right" vertical="center" wrapText="1"/>
    </xf>
    <xf numFmtId="171" fontId="21" fillId="2" borderId="28" xfId="1" applyNumberFormat="1" applyFont="1" applyFill="1" applyBorder="1" applyAlignment="1">
      <alignment horizontal="right" vertical="center" wrapText="1"/>
    </xf>
    <xf numFmtId="171" fontId="21" fillId="2" borderId="27" xfId="1" applyNumberFormat="1" applyFont="1" applyFill="1" applyBorder="1" applyAlignment="1">
      <alignment horizontal="right" vertical="center" wrapText="1"/>
    </xf>
    <xf numFmtId="164" fontId="35" fillId="5" borderId="1" xfId="1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172" fontId="6" fillId="6" borderId="2" xfId="1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172" fontId="9" fillId="2" borderId="2" xfId="1" applyNumberFormat="1" applyFont="1" applyFill="1" applyBorder="1" applyAlignment="1">
      <alignment horizontal="center" vertical="center"/>
    </xf>
    <xf numFmtId="172" fontId="9" fillId="2" borderId="3" xfId="1" applyNumberFormat="1" applyFont="1" applyFill="1" applyBorder="1" applyAlignment="1">
      <alignment horizontal="center" vertical="center"/>
    </xf>
    <xf numFmtId="172" fontId="9" fillId="2" borderId="3" xfId="0" applyNumberFormat="1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/>
    </xf>
    <xf numFmtId="0" fontId="20" fillId="2" borderId="4" xfId="0" quotePrefix="1" applyFont="1" applyFill="1" applyBorder="1" applyAlignment="1">
      <alignment horizontal="center" vertical="center" wrapText="1"/>
    </xf>
    <xf numFmtId="43" fontId="20" fillId="2" borderId="4" xfId="1" applyFont="1" applyFill="1" applyBorder="1" applyAlignment="1">
      <alignment vertical="center" wrapText="1"/>
    </xf>
    <xf numFmtId="43" fontId="20" fillId="0" borderId="4" xfId="1" applyFont="1" applyFill="1" applyBorder="1" applyAlignment="1">
      <alignment horizontal="right" vertical="center" wrapText="1"/>
    </xf>
    <xf numFmtId="43" fontId="20" fillId="2" borderId="4" xfId="1" quotePrefix="1" applyFont="1" applyFill="1" applyBorder="1" applyAlignment="1">
      <alignment vertical="center" wrapText="1"/>
    </xf>
    <xf numFmtId="17" fontId="29" fillId="5" borderId="1" xfId="0" applyNumberFormat="1" applyFont="1" applyFill="1" applyBorder="1" applyAlignment="1">
      <alignment horizontal="center" vertical="center" wrapText="1"/>
    </xf>
    <xf numFmtId="0" fontId="36" fillId="5" borderId="22" xfId="0" applyFont="1" applyFill="1" applyBorder="1" applyAlignment="1">
      <alignment horizontal="center" vertical="center" wrapText="1"/>
    </xf>
    <xf numFmtId="0" fontId="36" fillId="5" borderId="24" xfId="0" applyFont="1" applyFill="1" applyBorder="1" applyAlignment="1">
      <alignment horizontal="center" vertical="center" wrapText="1"/>
    </xf>
    <xf numFmtId="0" fontId="38" fillId="11" borderId="33" xfId="0" applyFont="1" applyFill="1" applyBorder="1" applyAlignment="1">
      <alignment horizontal="left" indent="1"/>
    </xf>
    <xf numFmtId="164" fontId="39" fillId="11" borderId="34" xfId="4" applyNumberFormat="1" applyFont="1" applyFill="1" applyBorder="1" applyAlignment="1">
      <alignment horizontal="center"/>
    </xf>
    <xf numFmtId="0" fontId="38" fillId="4" borderId="33" xfId="0" applyFont="1" applyFill="1" applyBorder="1" applyAlignment="1">
      <alignment horizontal="left" indent="1"/>
    </xf>
    <xf numFmtId="164" fontId="39" fillId="4" borderId="34" xfId="4" applyNumberFormat="1" applyFont="1" applyFill="1" applyBorder="1" applyAlignment="1">
      <alignment horizontal="center"/>
    </xf>
    <xf numFmtId="0" fontId="40" fillId="11" borderId="33" xfId="0" applyFont="1" applyFill="1" applyBorder="1" applyAlignment="1">
      <alignment horizontal="left" indent="2"/>
    </xf>
    <xf numFmtId="164" fontId="20" fillId="11" borderId="34" xfId="4" applyNumberFormat="1" applyFont="1" applyFill="1" applyBorder="1" applyAlignment="1">
      <alignment horizontal="center"/>
    </xf>
    <xf numFmtId="0" fontId="40" fillId="4" borderId="33" xfId="0" applyFont="1" applyFill="1" applyBorder="1" applyAlignment="1">
      <alignment horizontal="left" indent="2"/>
    </xf>
    <xf numFmtId="164" fontId="20" fillId="4" borderId="34" xfId="4" applyNumberFormat="1" applyFont="1" applyFill="1" applyBorder="1" applyAlignment="1">
      <alignment horizontal="center"/>
    </xf>
    <xf numFmtId="0" fontId="20" fillId="4" borderId="33" xfId="7" applyFill="1" applyBorder="1" applyAlignment="1">
      <alignment horizontal="left" indent="1"/>
    </xf>
    <xf numFmtId="164" fontId="21" fillId="4" borderId="34" xfId="4" applyNumberFormat="1" applyFont="1" applyFill="1" applyBorder="1" applyAlignment="1">
      <alignment horizontal="center"/>
    </xf>
    <xf numFmtId="0" fontId="42" fillId="4" borderId="35" xfId="0" applyFont="1" applyFill="1" applyBorder="1"/>
    <xf numFmtId="164" fontId="39" fillId="4" borderId="36" xfId="4" applyNumberFormat="1" applyFont="1" applyFill="1" applyBorder="1" applyAlignment="1">
      <alignment horizontal="center"/>
    </xf>
    <xf numFmtId="0" fontId="40" fillId="12" borderId="33" xfId="0" applyFont="1" applyFill="1" applyBorder="1" applyAlignment="1">
      <alignment horizontal="left" indent="2"/>
    </xf>
    <xf numFmtId="164" fontId="20" fillId="12" borderId="34" xfId="4" applyNumberFormat="1" applyFont="1" applyFill="1" applyBorder="1" applyAlignment="1">
      <alignment horizontal="center"/>
    </xf>
    <xf numFmtId="0" fontId="40" fillId="12" borderId="35" xfId="0" applyFont="1" applyFill="1" applyBorder="1" applyAlignment="1">
      <alignment horizontal="left" indent="2"/>
    </xf>
    <xf numFmtId="164" fontId="20" fillId="12" borderId="36" xfId="4" applyNumberFormat="1" applyFont="1" applyFill="1" applyBorder="1" applyAlignment="1">
      <alignment horizontal="center"/>
    </xf>
    <xf numFmtId="0" fontId="40" fillId="2" borderId="33" xfId="0" applyFont="1" applyFill="1" applyBorder="1" applyAlignment="1">
      <alignment horizontal="left" indent="2"/>
    </xf>
    <xf numFmtId="164" fontId="20" fillId="2" borderId="34" xfId="4" applyNumberFormat="1" applyFont="1" applyFill="1" applyBorder="1" applyAlignment="1">
      <alignment horizontal="center"/>
    </xf>
    <xf numFmtId="171" fontId="25" fillId="7" borderId="10" xfId="0" applyNumberFormat="1" applyFont="1" applyFill="1" applyBorder="1" applyAlignment="1">
      <alignment horizontal="right" vertical="center" wrapText="1"/>
    </xf>
    <xf numFmtId="171" fontId="26" fillId="7" borderId="10" xfId="0" applyNumberFormat="1" applyFont="1" applyFill="1" applyBorder="1" applyAlignment="1">
      <alignment horizontal="right" vertical="center" wrapText="1"/>
    </xf>
    <xf numFmtId="0" fontId="29" fillId="13" borderId="37" xfId="0" applyFont="1" applyFill="1" applyBorder="1" applyAlignment="1">
      <alignment horizontal="left" vertical="center" wrapText="1"/>
    </xf>
    <xf numFmtId="0" fontId="29" fillId="13" borderId="37" xfId="0" applyFont="1" applyFill="1" applyBorder="1" applyAlignment="1">
      <alignment horizontal="center" vertical="center" wrapText="1"/>
    </xf>
    <xf numFmtId="171" fontId="20" fillId="14" borderId="4" xfId="0" applyNumberFormat="1" applyFont="1" applyFill="1" applyBorder="1" applyAlignment="1">
      <alignment horizontal="left" vertical="center" wrapText="1"/>
    </xf>
    <xf numFmtId="3" fontId="20" fillId="14" borderId="4" xfId="0" applyNumberFormat="1" applyFont="1" applyFill="1" applyBorder="1" applyAlignment="1">
      <alignment horizontal="center" vertical="center" wrapText="1"/>
    </xf>
    <xf numFmtId="3" fontId="20" fillId="14" borderId="4" xfId="2" applyNumberFormat="1" applyFont="1" applyFill="1" applyBorder="1" applyAlignment="1">
      <alignment horizontal="center" vertical="center" wrapText="1"/>
    </xf>
    <xf numFmtId="10" fontId="20" fillId="14" borderId="4" xfId="0" applyNumberFormat="1" applyFont="1" applyFill="1" applyBorder="1" applyAlignment="1">
      <alignment horizontal="center" vertical="center" wrapText="1"/>
    </xf>
    <xf numFmtId="10" fontId="20" fillId="14" borderId="4" xfId="2" applyNumberFormat="1" applyFont="1" applyFill="1" applyBorder="1" applyAlignment="1">
      <alignment horizontal="center" vertical="center" wrapText="1"/>
    </xf>
    <xf numFmtId="43" fontId="20" fillId="2" borderId="4" xfId="1" applyFont="1" applyFill="1" applyBorder="1" applyAlignment="1">
      <alignment horizontal="right" vertical="center" wrapText="1"/>
    </xf>
    <xf numFmtId="171" fontId="27" fillId="2" borderId="2" xfId="0" applyNumberFormat="1" applyFont="1" applyFill="1" applyBorder="1" applyAlignment="1">
      <alignment horizontal="right" vertical="center" wrapText="1"/>
    </xf>
    <xf numFmtId="0" fontId="27" fillId="7" borderId="0" xfId="0" applyFont="1" applyFill="1" applyAlignment="1">
      <alignment vertical="center" wrapText="1"/>
    </xf>
    <xf numFmtId="171" fontId="27" fillId="7" borderId="2" xfId="0" applyNumberFormat="1" applyFont="1" applyFill="1" applyBorder="1" applyAlignment="1">
      <alignment horizontal="right" vertical="center" wrapText="1"/>
    </xf>
    <xf numFmtId="171" fontId="33" fillId="2" borderId="13" xfId="0" applyNumberFormat="1" applyFont="1" applyFill="1" applyBorder="1" applyAlignment="1">
      <alignment horizontal="right" vertical="center" wrapText="1"/>
    </xf>
    <xf numFmtId="3" fontId="26" fillId="7" borderId="2" xfId="0" applyNumberFormat="1" applyFont="1" applyFill="1" applyBorder="1" applyAlignment="1">
      <alignment horizontal="right" vertical="center" wrapText="1"/>
    </xf>
    <xf numFmtId="171" fontId="26" fillId="2" borderId="14" xfId="0" applyNumberFormat="1" applyFont="1" applyFill="1" applyBorder="1" applyAlignment="1">
      <alignment horizontal="right" vertical="center"/>
    </xf>
    <xf numFmtId="49" fontId="25" fillId="2" borderId="0" xfId="0" applyNumberFormat="1" applyFont="1" applyFill="1" applyAlignment="1">
      <alignment vertical="center"/>
    </xf>
    <xf numFmtId="49" fontId="26" fillId="2" borderId="0" xfId="0" applyNumberFormat="1" applyFont="1" applyFill="1" applyAlignment="1">
      <alignment vertical="center" wrapText="1"/>
    </xf>
    <xf numFmtId="171" fontId="33" fillId="2" borderId="16" xfId="0" applyNumberFormat="1" applyFont="1" applyFill="1" applyBorder="1" applyAlignment="1">
      <alignment horizontal="right" vertical="center" wrapText="1"/>
    </xf>
    <xf numFmtId="14" fontId="29" fillId="5" borderId="24" xfId="0" applyNumberFormat="1" applyFont="1" applyFill="1" applyBorder="1" applyAlignment="1">
      <alignment horizontal="center" vertical="center" wrapText="1"/>
    </xf>
    <xf numFmtId="171" fontId="20" fillId="2" borderId="23" xfId="0" applyNumberFormat="1" applyFont="1" applyFill="1" applyBorder="1" applyAlignment="1">
      <alignment horizontal="center" vertical="center" wrapText="1"/>
    </xf>
    <xf numFmtId="3" fontId="33" fillId="2" borderId="12" xfId="0" applyNumberFormat="1" applyFont="1" applyFill="1" applyBorder="1" applyAlignment="1">
      <alignment horizontal="right" vertical="center" wrapText="1"/>
    </xf>
    <xf numFmtId="3" fontId="33" fillId="2" borderId="13" xfId="0" applyNumberFormat="1" applyFont="1" applyFill="1" applyBorder="1" applyAlignment="1">
      <alignment horizontal="right" vertical="center" wrapText="1"/>
    </xf>
    <xf numFmtId="171" fontId="26" fillId="2" borderId="11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43" fontId="45" fillId="8" borderId="0" xfId="1" applyFont="1" applyFill="1" applyBorder="1" applyAlignment="1">
      <alignment horizontal="right" vertical="center"/>
    </xf>
    <xf numFmtId="43" fontId="45" fillId="0" borderId="0" xfId="1" applyFont="1" applyFill="1" applyBorder="1" applyAlignment="1">
      <alignment horizontal="right" vertical="center"/>
    </xf>
    <xf numFmtId="10" fontId="40" fillId="0" borderId="0" xfId="0" applyNumberFormat="1" applyFont="1" applyAlignment="1">
      <alignment horizontal="right" vertical="center"/>
    </xf>
    <xf numFmtId="43" fontId="45" fillId="8" borderId="0" xfId="1" applyFont="1" applyFill="1" applyBorder="1" applyAlignment="1">
      <alignment horizontal="center" vertical="center"/>
    </xf>
    <xf numFmtId="43" fontId="45" fillId="0" borderId="0" xfId="1" applyFont="1" applyFill="1" applyBorder="1" applyAlignment="1">
      <alignment horizontal="center" vertical="center"/>
    </xf>
    <xf numFmtId="43" fontId="40" fillId="0" borderId="0" xfId="1" applyFont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43" fontId="19" fillId="0" borderId="0" xfId="1" applyFont="1"/>
    <xf numFmtId="43" fontId="40" fillId="0" borderId="0" xfId="1" applyFont="1" applyAlignment="1">
      <alignment vertical="center"/>
    </xf>
    <xf numFmtId="0" fontId="40" fillId="0" borderId="0" xfId="0" applyFont="1" applyAlignment="1">
      <alignment vertical="center"/>
    </xf>
    <xf numFmtId="172" fontId="45" fillId="8" borderId="0" xfId="1" applyNumberFormat="1" applyFont="1" applyFill="1" applyBorder="1" applyAlignment="1">
      <alignment horizontal="right" vertical="center"/>
    </xf>
    <xf numFmtId="172" fontId="40" fillId="0" borderId="0" xfId="1" applyNumberFormat="1" applyFont="1" applyAlignment="1">
      <alignment vertical="center"/>
    </xf>
    <xf numFmtId="0" fontId="19" fillId="0" borderId="4" xfId="0" applyFont="1" applyBorder="1" applyAlignment="1">
      <alignment vertical="center" wrapText="1"/>
    </xf>
    <xf numFmtId="172" fontId="19" fillId="0" borderId="0" xfId="1" applyNumberFormat="1" applyFont="1"/>
    <xf numFmtId="0" fontId="40" fillId="0" borderId="0" xfId="0" applyFont="1" applyAlignment="1">
      <alignment horizontal="right" vertical="center"/>
    </xf>
    <xf numFmtId="0" fontId="40" fillId="0" borderId="30" xfId="0" applyFont="1" applyBorder="1" applyAlignment="1">
      <alignment vertical="center"/>
    </xf>
    <xf numFmtId="43" fontId="40" fillId="0" borderId="30" xfId="1" applyFont="1" applyBorder="1" applyAlignment="1">
      <alignment vertical="center"/>
    </xf>
    <xf numFmtId="0" fontId="40" fillId="0" borderId="30" xfId="0" applyFont="1" applyBorder="1" applyAlignment="1">
      <alignment horizontal="right" vertical="center"/>
    </xf>
    <xf numFmtId="43" fontId="4" fillId="0" borderId="0" xfId="1" applyFont="1" applyFill="1"/>
    <xf numFmtId="0" fontId="29" fillId="5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3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center" wrapText="1"/>
    </xf>
    <xf numFmtId="0" fontId="25" fillId="2" borderId="38" xfId="0" applyFont="1" applyFill="1" applyBorder="1" applyAlignment="1">
      <alignment vertical="center" wrapText="1"/>
    </xf>
    <xf numFmtId="0" fontId="26" fillId="2" borderId="38" xfId="0" applyFont="1" applyFill="1" applyBorder="1" applyAlignment="1">
      <alignment vertical="center" wrapText="1"/>
    </xf>
    <xf numFmtId="49" fontId="25" fillId="2" borderId="0" xfId="0" applyNumberFormat="1" applyFont="1" applyFill="1" applyAlignment="1">
      <alignment vertical="center" wrapText="1"/>
    </xf>
    <xf numFmtId="0" fontId="47" fillId="0" borderId="0" xfId="0" applyFont="1"/>
    <xf numFmtId="171" fontId="33" fillId="2" borderId="27" xfId="0" applyNumberFormat="1" applyFont="1" applyFill="1" applyBorder="1" applyAlignment="1">
      <alignment horizontal="right" vertical="center" wrapText="1"/>
    </xf>
    <xf numFmtId="171" fontId="27" fillId="2" borderId="27" xfId="0" applyNumberFormat="1" applyFont="1" applyFill="1" applyBorder="1" applyAlignment="1">
      <alignment horizontal="right" vertical="center" wrapText="1"/>
    </xf>
    <xf numFmtId="171" fontId="33" fillId="2" borderId="28" xfId="0" applyNumberFormat="1" applyFont="1" applyFill="1" applyBorder="1" applyAlignment="1">
      <alignment horizontal="right" vertical="center" wrapText="1"/>
    </xf>
    <xf numFmtId="0" fontId="33" fillId="2" borderId="0" xfId="0" applyFont="1" applyFill="1" applyAlignment="1">
      <alignment horizontal="left" vertical="center" wrapText="1" indent="1"/>
    </xf>
    <xf numFmtId="171" fontId="25" fillId="2" borderId="39" xfId="0" applyNumberFormat="1" applyFont="1" applyFill="1" applyBorder="1" applyAlignment="1">
      <alignment horizontal="right" vertical="center" wrapText="1"/>
    </xf>
    <xf numFmtId="171" fontId="25" fillId="2" borderId="11" xfId="0" applyNumberFormat="1" applyFont="1" applyFill="1" applyBorder="1" applyAlignment="1">
      <alignment horizontal="right" vertical="center" wrapText="1"/>
    </xf>
    <xf numFmtId="171" fontId="25" fillId="2" borderId="28" xfId="0" applyNumberFormat="1" applyFont="1" applyFill="1" applyBorder="1" applyAlignment="1">
      <alignment horizontal="right" vertical="center" wrapText="1"/>
    </xf>
    <xf numFmtId="0" fontId="25" fillId="2" borderId="0" xfId="0" applyFont="1" applyFill="1" applyAlignment="1">
      <alignment horizontal="left" vertical="center" wrapText="1" indent="1"/>
    </xf>
    <xf numFmtId="0" fontId="49" fillId="0" borderId="0" xfId="0" applyFont="1"/>
    <xf numFmtId="171" fontId="0" fillId="0" borderId="0" xfId="0" applyNumberFormat="1"/>
    <xf numFmtId="0" fontId="50" fillId="0" borderId="0" xfId="0" quotePrefix="1" applyFont="1"/>
    <xf numFmtId="2" fontId="31" fillId="2" borderId="14" xfId="1" applyNumberFormat="1" applyFont="1" applyFill="1" applyBorder="1" applyAlignment="1">
      <alignment horizontal="right" vertical="center" wrapText="1"/>
    </xf>
    <xf numFmtId="3" fontId="31" fillId="2" borderId="14" xfId="1" applyNumberFormat="1" applyFont="1" applyFill="1" applyBorder="1" applyAlignment="1">
      <alignment horizontal="right" vertical="center" wrapText="1"/>
    </xf>
    <xf numFmtId="170" fontId="25" fillId="2" borderId="28" xfId="0" applyNumberFormat="1" applyFont="1" applyFill="1" applyBorder="1" applyAlignment="1">
      <alignment horizontal="right" vertical="center" wrapText="1"/>
    </xf>
    <xf numFmtId="170" fontId="26" fillId="2" borderId="14" xfId="0" applyNumberFormat="1" applyFont="1" applyFill="1" applyBorder="1" applyAlignment="1">
      <alignment horizontal="right" vertical="center"/>
    </xf>
    <xf numFmtId="3" fontId="33" fillId="2" borderId="41" xfId="0" applyNumberFormat="1" applyFont="1" applyFill="1" applyBorder="1" applyAlignment="1">
      <alignment horizontal="right" vertical="center" wrapText="1"/>
    </xf>
    <xf numFmtId="171" fontId="25" fillId="2" borderId="41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25" fillId="2" borderId="15" xfId="0" applyNumberFormat="1" applyFont="1" applyFill="1" applyBorder="1" applyAlignment="1">
      <alignment horizontal="right" vertical="center"/>
    </xf>
    <xf numFmtId="9" fontId="0" fillId="0" borderId="0" xfId="0" applyNumberFormat="1"/>
    <xf numFmtId="3" fontId="51" fillId="0" borderId="0" xfId="0" applyNumberFormat="1" applyFont="1"/>
    <xf numFmtId="171" fontId="21" fillId="2" borderId="16" xfId="1" applyNumberFormat="1" applyFont="1" applyFill="1" applyBorder="1" applyAlignment="1">
      <alignment horizontal="right" vertical="center" wrapText="1"/>
    </xf>
    <xf numFmtId="172" fontId="27" fillId="2" borderId="2" xfId="1" applyNumberFormat="1" applyFont="1" applyFill="1" applyBorder="1" applyAlignment="1">
      <alignment horizontal="right" vertical="center" wrapText="1"/>
    </xf>
    <xf numFmtId="0" fontId="35" fillId="5" borderId="0" xfId="0" applyFont="1" applyFill="1" applyAlignment="1">
      <alignment horizontal="left" vertical="center"/>
    </xf>
    <xf numFmtId="164" fontId="35" fillId="5" borderId="1" xfId="1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52" fillId="2" borderId="0" xfId="0" applyFont="1" applyFill="1"/>
    <xf numFmtId="164" fontId="52" fillId="2" borderId="0" xfId="1" applyNumberFormat="1" applyFont="1" applyFill="1"/>
    <xf numFmtId="10" fontId="52" fillId="2" borderId="0" xfId="2" applyNumberFormat="1" applyFont="1" applyFill="1"/>
    <xf numFmtId="0" fontId="20" fillId="2" borderId="0" xfId="0" applyFont="1" applyFill="1" applyAlignment="1">
      <alignment horizontal="left" indent="2"/>
    </xf>
    <xf numFmtId="164" fontId="20" fillId="2" borderId="0" xfId="1" applyNumberFormat="1" applyFont="1" applyFill="1"/>
    <xf numFmtId="10" fontId="20" fillId="2" borderId="0" xfId="2" applyNumberFormat="1" applyFont="1" applyFill="1"/>
    <xf numFmtId="173" fontId="20" fillId="2" borderId="0" xfId="1" applyNumberFormat="1" applyFont="1" applyFill="1"/>
    <xf numFmtId="0" fontId="19" fillId="2" borderId="0" xfId="0" applyFont="1" applyFill="1" applyAlignment="1">
      <alignment horizontal="left" indent="2"/>
    </xf>
    <xf numFmtId="10" fontId="19" fillId="2" borderId="0" xfId="2" applyNumberFormat="1" applyFont="1" applyFill="1"/>
    <xf numFmtId="164" fontId="19" fillId="2" borderId="0" xfId="1" applyNumberFormat="1" applyFont="1" applyFill="1"/>
    <xf numFmtId="173" fontId="19" fillId="2" borderId="0" xfId="1" applyNumberFormat="1" applyFont="1" applyFill="1"/>
    <xf numFmtId="164" fontId="21" fillId="2" borderId="0" xfId="1" applyNumberFormat="1" applyFont="1" applyFill="1"/>
    <xf numFmtId="10" fontId="21" fillId="2" borderId="0" xfId="2" applyNumberFormat="1" applyFont="1" applyFill="1"/>
    <xf numFmtId="0" fontId="35" fillId="15" borderId="0" xfId="0" applyFont="1" applyFill="1" applyAlignment="1">
      <alignment horizontal="left" vertical="center"/>
    </xf>
    <xf numFmtId="164" fontId="35" fillId="15" borderId="0" xfId="1" applyNumberFormat="1" applyFont="1" applyFill="1" applyAlignment="1">
      <alignment horizontal="left" vertical="center"/>
    </xf>
    <xf numFmtId="171" fontId="26" fillId="2" borderId="43" xfId="0" applyNumberFormat="1" applyFont="1" applyFill="1" applyBorder="1" applyAlignment="1">
      <alignment horizontal="right" vertical="center" wrapText="1"/>
    </xf>
    <xf numFmtId="171" fontId="25" fillId="2" borderId="44" xfId="0" applyNumberFormat="1" applyFont="1" applyFill="1" applyBorder="1" applyAlignment="1">
      <alignment horizontal="right" vertical="center" wrapText="1"/>
    </xf>
    <xf numFmtId="170" fontId="25" fillId="2" borderId="2" xfId="0" applyNumberFormat="1" applyFont="1" applyFill="1" applyBorder="1" applyAlignment="1">
      <alignment horizontal="right" vertical="center" wrapText="1"/>
    </xf>
    <xf numFmtId="171" fontId="25" fillId="2" borderId="42" xfId="0" applyNumberFormat="1" applyFont="1" applyFill="1" applyBorder="1" applyAlignment="1">
      <alignment horizontal="right" vertical="center" wrapText="1"/>
    </xf>
    <xf numFmtId="171" fontId="25" fillId="2" borderId="45" xfId="0" applyNumberFormat="1" applyFont="1" applyFill="1" applyBorder="1" applyAlignment="1">
      <alignment horizontal="right" vertical="center" wrapText="1"/>
    </xf>
    <xf numFmtId="171" fontId="25" fillId="2" borderId="46" xfId="0" applyNumberFormat="1" applyFont="1" applyFill="1" applyBorder="1" applyAlignment="1">
      <alignment horizontal="right" vertical="center" wrapText="1"/>
    </xf>
    <xf numFmtId="171" fontId="25" fillId="2" borderId="9" xfId="0" applyNumberFormat="1" applyFont="1" applyFill="1" applyBorder="1" applyAlignment="1">
      <alignment horizontal="right" vertical="center" wrapText="1"/>
    </xf>
    <xf numFmtId="171" fontId="26" fillId="2" borderId="44" xfId="0" applyNumberFormat="1" applyFont="1" applyFill="1" applyBorder="1" applyAlignment="1">
      <alignment horizontal="right" vertical="center" wrapText="1"/>
    </xf>
    <xf numFmtId="0" fontId="33" fillId="7" borderId="0" xfId="0" applyFont="1" applyFill="1" applyAlignment="1">
      <alignment vertical="center" wrapText="1"/>
    </xf>
    <xf numFmtId="171" fontId="33" fillId="7" borderId="1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5" fillId="5" borderId="5" xfId="0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4" fillId="4" borderId="0" xfId="0" applyFont="1" applyFill="1" applyAlignment="1">
      <alignment horizontal="left" vertical="center" wrapText="1" shrinkToFit="1"/>
    </xf>
    <xf numFmtId="0" fontId="8" fillId="10" borderId="31" xfId="0" applyFont="1" applyFill="1" applyBorder="1" applyAlignment="1">
      <alignment horizontal="center" vertical="center" readingOrder="1"/>
    </xf>
    <xf numFmtId="0" fontId="8" fillId="10" borderId="32" xfId="0" applyFont="1" applyFill="1" applyBorder="1" applyAlignment="1">
      <alignment horizontal="center" vertical="center" readingOrder="1"/>
    </xf>
    <xf numFmtId="0" fontId="8" fillId="10" borderId="33" xfId="0" applyFont="1" applyFill="1" applyBorder="1" applyAlignment="1">
      <alignment horizontal="center" vertical="center" readingOrder="1"/>
    </xf>
    <xf numFmtId="0" fontId="8" fillId="10" borderId="34" xfId="0" applyFont="1" applyFill="1" applyBorder="1" applyAlignment="1">
      <alignment horizontal="center" vertical="center" readingOrder="1"/>
    </xf>
    <xf numFmtId="0" fontId="6" fillId="9" borderId="31" xfId="0" applyFont="1" applyFill="1" applyBorder="1" applyAlignment="1">
      <alignment horizontal="center" vertical="center" readingOrder="1"/>
    </xf>
    <xf numFmtId="0" fontId="6" fillId="9" borderId="32" xfId="0" applyFont="1" applyFill="1" applyBorder="1" applyAlignment="1">
      <alignment horizontal="center" vertical="center" readingOrder="1"/>
    </xf>
    <xf numFmtId="0" fontId="6" fillId="9" borderId="33" xfId="0" applyFont="1" applyFill="1" applyBorder="1" applyAlignment="1">
      <alignment horizontal="center" vertical="center" readingOrder="1"/>
    </xf>
    <xf numFmtId="0" fontId="6" fillId="9" borderId="34" xfId="0" applyFont="1" applyFill="1" applyBorder="1" applyAlignment="1">
      <alignment horizontal="center" vertical="center" readingOrder="1"/>
    </xf>
    <xf numFmtId="0" fontId="29" fillId="5" borderId="5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4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36" fillId="5" borderId="0" xfId="0" applyFont="1" applyFill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28" fillId="5" borderId="0" xfId="0" applyFont="1" applyFill="1" applyAlignment="1">
      <alignment horizontal="center" vertical="center" wrapText="1"/>
    </xf>
    <xf numFmtId="0" fontId="29" fillId="5" borderId="0" xfId="0" applyFont="1" applyFill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18" fillId="5" borderId="0" xfId="0" applyFont="1" applyFill="1" applyAlignment="1">
      <alignment horizontal="center" vertical="center" wrapText="1"/>
    </xf>
    <xf numFmtId="0" fontId="29" fillId="5" borderId="21" xfId="0" applyFont="1" applyFill="1" applyBorder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 wrapText="1"/>
    </xf>
    <xf numFmtId="14" fontId="29" fillId="5" borderId="21" xfId="0" applyNumberFormat="1" applyFont="1" applyFill="1" applyBorder="1" applyAlignment="1">
      <alignment horizontal="center" vertical="center" wrapText="1"/>
    </xf>
    <xf numFmtId="0" fontId="29" fillId="5" borderId="19" xfId="0" applyFont="1" applyFill="1" applyBorder="1" applyAlignment="1">
      <alignment horizontal="center" vertical="center" wrapText="1"/>
    </xf>
    <xf numFmtId="0" fontId="29" fillId="5" borderId="23" xfId="0" applyFont="1" applyFill="1" applyBorder="1" applyAlignment="1">
      <alignment horizontal="center" vertical="center" wrapText="1"/>
    </xf>
    <xf numFmtId="0" fontId="29" fillId="5" borderId="25" xfId="0" applyFont="1" applyFill="1" applyBorder="1" applyAlignment="1">
      <alignment horizontal="center" vertical="center" wrapText="1"/>
    </xf>
    <xf numFmtId="0" fontId="29" fillId="5" borderId="20" xfId="0" applyFont="1" applyFill="1" applyBorder="1" applyAlignment="1">
      <alignment horizontal="center" vertical="center" wrapText="1"/>
    </xf>
    <xf numFmtId="0" fontId="29" fillId="5" borderId="14" xfId="0" applyFont="1" applyFill="1" applyBorder="1" applyAlignment="1">
      <alignment horizontal="center" vertical="center" wrapText="1"/>
    </xf>
    <xf numFmtId="0" fontId="29" fillId="5" borderId="26" xfId="0" applyFont="1" applyFill="1" applyBorder="1" applyAlignment="1">
      <alignment horizontal="center" vertical="center" wrapText="1"/>
    </xf>
    <xf numFmtId="0" fontId="34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43" fillId="0" borderId="29" xfId="0" applyFont="1" applyBorder="1" applyAlignment="1">
      <alignment horizontal="center" vertical="center"/>
    </xf>
  </cellXfs>
  <cellStyles count="13">
    <cellStyle name="Estilo 1" xfId="6" xr:uid="{00000000-0005-0000-0000-000000000000}"/>
    <cellStyle name="Normal" xfId="0" builtinId="0"/>
    <cellStyle name="Normal 2" xfId="10" xr:uid="{929E576D-EC29-4ECA-B897-658D68C6951A}"/>
    <cellStyle name="Normal 2 2" xfId="7" xr:uid="{00000000-0005-0000-0000-000002000000}"/>
    <cellStyle name="Normal 3" xfId="3" xr:uid="{00000000-0005-0000-0000-000003000000}"/>
    <cellStyle name="Porcentagem" xfId="2" builtinId="5"/>
    <cellStyle name="Porcentagem 2" xfId="5" xr:uid="{00000000-0005-0000-0000-000005000000}"/>
    <cellStyle name="Vírgula" xfId="1" builtinId="3"/>
    <cellStyle name="Vírgula 2" xfId="4" xr:uid="{00000000-0005-0000-0000-000007000000}"/>
    <cellStyle name="Vírgula 2 2" xfId="12" xr:uid="{B4C2354F-82EC-4547-9E06-7526A2834902}"/>
    <cellStyle name="Vírgula 2 3" xfId="9" xr:uid="{93E6002B-44EE-4FB4-AD9C-8F18EA3E1D14}"/>
    <cellStyle name="Vírgula 3" xfId="11" xr:uid="{0E17E118-FD36-46B9-B753-34BE4A35E018}"/>
    <cellStyle name="Vírgula 4" xfId="8" xr:uid="{6007A312-5541-49DD-A91A-2D25CBA4C9D3}"/>
  </cellStyles>
  <dxfs count="4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indexed="64"/>
          <bgColor rgb="FF008228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rgb="FF008228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46D232"/>
      <color rgb="FF008228"/>
      <color rgb="FFD7F8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.1 Receita'!A1"/><Relationship Id="rId13" Type="http://schemas.openxmlformats.org/officeDocument/2006/relationships/hyperlink" Target="#'2.7 Investimentos'!A1"/><Relationship Id="rId18" Type="http://schemas.openxmlformats.org/officeDocument/2006/relationships/hyperlink" Target="#'1.7 DEC _ FEC'!A1"/><Relationship Id="rId3" Type="http://schemas.openxmlformats.org/officeDocument/2006/relationships/hyperlink" Target="#'1.2 Usinas'!A1"/><Relationship Id="rId21" Type="http://schemas.openxmlformats.org/officeDocument/2006/relationships/hyperlink" Target="#'1.5 EE comprada para revenda'!A1"/><Relationship Id="rId7" Type="http://schemas.openxmlformats.org/officeDocument/2006/relationships/hyperlink" Target="#'1.8 Taxa de arrecada&#231;&#227;o_Inad'!A1"/><Relationship Id="rId12" Type="http://schemas.openxmlformats.org/officeDocument/2006/relationships/hyperlink" Target="#'2.6 Endividamento (Deb&#234;ntures)'!A1"/><Relationship Id="rId17" Type="http://schemas.openxmlformats.org/officeDocument/2006/relationships/hyperlink" Target="#'5. Fluxo de caixa'!A1"/><Relationship Id="rId2" Type="http://schemas.openxmlformats.org/officeDocument/2006/relationships/hyperlink" Target="#'1.1 RAP 2022-2023 '!A1"/><Relationship Id="rId16" Type="http://schemas.openxmlformats.org/officeDocument/2006/relationships/hyperlink" Target="#'4.1 DRE'!A1"/><Relationship Id="rId20" Type="http://schemas.openxmlformats.org/officeDocument/2006/relationships/hyperlink" Target="#'6. Desempenhos das a&#231;&#245;es'!A1"/><Relationship Id="rId1" Type="http://schemas.openxmlformats.org/officeDocument/2006/relationships/image" Target="../media/image1.jpeg"/><Relationship Id="rId6" Type="http://schemas.openxmlformats.org/officeDocument/2006/relationships/hyperlink" Target="#'1.6 Perdas Energia'!A1"/><Relationship Id="rId11" Type="http://schemas.openxmlformats.org/officeDocument/2006/relationships/hyperlink" Target="#'2.4 Resultado Financeiro'!A1"/><Relationship Id="rId5" Type="http://schemas.openxmlformats.org/officeDocument/2006/relationships/hyperlink" Target="#'1.4 Mercado de Energia'!A1"/><Relationship Id="rId15" Type="http://schemas.openxmlformats.org/officeDocument/2006/relationships/hyperlink" Target="#'3.2 BP (Passivo)'!A1"/><Relationship Id="rId10" Type="http://schemas.openxmlformats.org/officeDocument/2006/relationships/hyperlink" Target="#'2.3 LAJIDA'!A1"/><Relationship Id="rId19" Type="http://schemas.openxmlformats.org/officeDocument/2006/relationships/hyperlink" Target="#'2.5 Endividamento'!A1"/><Relationship Id="rId4" Type="http://schemas.openxmlformats.org/officeDocument/2006/relationships/hyperlink" Target="#'1.3 Balan&#231;o de Energia'!A1"/><Relationship Id="rId9" Type="http://schemas.openxmlformats.org/officeDocument/2006/relationships/hyperlink" Target="#'2.2 Custos Despesas operaci'!A1"/><Relationship Id="rId14" Type="http://schemas.openxmlformats.org/officeDocument/2006/relationships/hyperlink" Target="#'3.1 BP (Ativo)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hyperlink" Target="#'Cemig (&#205;ndice)'!A1"/><Relationship Id="rId1" Type="http://schemas.openxmlformats.org/officeDocument/2006/relationships/image" Target="../media/image14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6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6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7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8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8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n-US" sz="4000" b="0">
              <a:solidFill>
                <a:srgbClr val="008228"/>
              </a:solidFill>
              <a:latin typeface="+mj-lt"/>
              <a:ea typeface="+mj-lt"/>
              <a:cs typeface="+mj-lt"/>
            </a:rPr>
            <a:t>RESULTADOS</a:t>
          </a:r>
          <a:r>
            <a:rPr lang="en-US" sz="4000">
              <a:solidFill>
                <a:srgbClr val="008228"/>
              </a:solidFill>
              <a:latin typeface="+mj-lt"/>
              <a:ea typeface="+mj-lt"/>
              <a:cs typeface="+mj-lt"/>
            </a:rPr>
            <a:t> </a:t>
          </a:r>
          <a:r>
            <a:rPr lang="en-US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1T2</a:t>
          </a:r>
          <a:r>
            <a:rPr lang="en-US" sz="4000" b="1" i="0" u="none" strike="noStrike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75" name="Retângulo Arredondado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288347" y="1383055"/>
          <a:ext cx="1905578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0</xdr:col>
      <xdr:colOff>311370</xdr:colOff>
      <xdr:row>9</xdr:row>
      <xdr:rowOff>179053</xdr:rowOff>
    </xdr:from>
    <xdr:to>
      <xdr:col>3</xdr:col>
      <xdr:colOff>391322</xdr:colOff>
      <xdr:row>12</xdr:row>
      <xdr:rowOff>40809</xdr:rowOff>
    </xdr:to>
    <xdr:sp macro="" textlink="">
      <xdr:nvSpPr>
        <xdr:cNvPr id="76" name="Retângulo Arredondad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11370" y="1893553"/>
          <a:ext cx="1823027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Anual Permitida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RAP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77" name="Retângulo Arredondado 1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2363931" y="1383055"/>
          <a:ext cx="1905578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78" name="Retângulo Arredondado 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4468091" y="1383055"/>
          <a:ext cx="1905577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144804</xdr:rowOff>
    </xdr:from>
    <xdr:to>
      <xdr:col>10</xdr:col>
      <xdr:colOff>564933</xdr:colOff>
      <xdr:row>19</xdr:row>
      <xdr:rowOff>92</xdr:rowOff>
    </xdr:to>
    <xdr:sp macro="" textlink="">
      <xdr:nvSpPr>
        <xdr:cNvPr id="79" name="Retângulo Arredondado 1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4469606" y="3192804"/>
          <a:ext cx="1905577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311370</xdr:colOff>
      <xdr:row>12</xdr:row>
      <xdr:rowOff>104034</xdr:rowOff>
    </xdr:from>
    <xdr:to>
      <xdr:col>3</xdr:col>
      <xdr:colOff>391322</xdr:colOff>
      <xdr:row>14</xdr:row>
      <xdr:rowOff>148353</xdr:rowOff>
    </xdr:to>
    <xdr:sp macro="" textlink="">
      <xdr:nvSpPr>
        <xdr:cNvPr id="80" name="Retângulo Arredondado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11370" y="2390034"/>
          <a:ext cx="1823027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Usinas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(capacidade instalada)</a:t>
          </a:r>
        </a:p>
      </xdr:txBody>
    </xdr:sp>
    <xdr:clientData/>
  </xdr:twoCellAnchor>
  <xdr:twoCellAnchor>
    <xdr:from>
      <xdr:col>0</xdr:col>
      <xdr:colOff>311370</xdr:colOff>
      <xdr:row>15</xdr:row>
      <xdr:rowOff>29015</xdr:rowOff>
    </xdr:from>
    <xdr:to>
      <xdr:col>3</xdr:col>
      <xdr:colOff>391322</xdr:colOff>
      <xdr:row>17</xdr:row>
      <xdr:rowOff>72200</xdr:rowOff>
    </xdr:to>
    <xdr:sp macro="" textlink="">
      <xdr:nvSpPr>
        <xdr:cNvPr id="81" name="Retângulo Arredondado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11370" y="2886515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0</xdr:col>
      <xdr:colOff>311370</xdr:colOff>
      <xdr:row>17</xdr:row>
      <xdr:rowOff>149062</xdr:rowOff>
    </xdr:from>
    <xdr:to>
      <xdr:col>3</xdr:col>
      <xdr:colOff>391322</xdr:colOff>
      <xdr:row>20</xdr:row>
      <xdr:rowOff>0</xdr:rowOff>
    </xdr:to>
    <xdr:sp macro="" textlink="">
      <xdr:nvSpPr>
        <xdr:cNvPr id="82" name="Retângulo Arredondado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11370" y="3387562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da energia por  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classe de consumo </a:t>
          </a:r>
        </a:p>
      </xdr:txBody>
    </xdr:sp>
    <xdr:clientData/>
  </xdr:twoCellAnchor>
  <xdr:twoCellAnchor>
    <xdr:from>
      <xdr:col>0</xdr:col>
      <xdr:colOff>311370</xdr:colOff>
      <xdr:row>23</xdr:row>
      <xdr:rowOff>0</xdr:rowOff>
    </xdr:from>
    <xdr:to>
      <xdr:col>3</xdr:col>
      <xdr:colOff>391322</xdr:colOff>
      <xdr:row>25</xdr:row>
      <xdr:rowOff>43185</xdr:rowOff>
    </xdr:to>
    <xdr:sp macro="" textlink="">
      <xdr:nvSpPr>
        <xdr:cNvPr id="83" name="Retângulo Arredondado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311370" y="4381500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Perdas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energia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311370</xdr:colOff>
      <xdr:row>28</xdr:row>
      <xdr:rowOff>82597</xdr:rowOff>
    </xdr:from>
    <xdr:to>
      <xdr:col>3</xdr:col>
      <xdr:colOff>391322</xdr:colOff>
      <xdr:row>30</xdr:row>
      <xdr:rowOff>140908</xdr:rowOff>
    </xdr:to>
    <xdr:sp macro="" textlink="">
      <xdr:nvSpPr>
        <xdr:cNvPr id="84" name="Retângulo Arredondado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311370" y="5416597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1.8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Taxa de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.     .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arrecadação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/inadimplência	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71437</xdr:colOff>
      <xdr:row>9</xdr:row>
      <xdr:rowOff>179053</xdr:rowOff>
    </xdr:from>
    <xdr:to>
      <xdr:col>7</xdr:col>
      <xdr:colOff>151389</xdr:colOff>
      <xdr:row>12</xdr:row>
      <xdr:rowOff>40809</xdr:rowOff>
    </xdr:to>
    <xdr:sp macro="" textlink="">
      <xdr:nvSpPr>
        <xdr:cNvPr id="85" name="Retângulo Arredondado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2395537" y="1893553"/>
          <a:ext cx="1823027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71437</xdr:colOff>
      <xdr:row>12</xdr:row>
      <xdr:rowOff>104034</xdr:rowOff>
    </xdr:from>
    <xdr:to>
      <xdr:col>7</xdr:col>
      <xdr:colOff>151389</xdr:colOff>
      <xdr:row>14</xdr:row>
      <xdr:rowOff>148353</xdr:rowOff>
    </xdr:to>
    <xdr:sp macro="" textlink="">
      <xdr:nvSpPr>
        <xdr:cNvPr id="86" name="Retângulo Arredondado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2395537" y="2390034"/>
          <a:ext cx="1823027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87" name="Retângulo Arredondado 2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395537" y="2886515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88" name="Retângulo Arredondado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2395537" y="3373925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22</xdr:row>
      <xdr:rowOff>188492</xdr:rowOff>
    </xdr:from>
    <xdr:to>
      <xdr:col>7</xdr:col>
      <xdr:colOff>151389</xdr:colOff>
      <xdr:row>25</xdr:row>
      <xdr:rowOff>41177</xdr:rowOff>
    </xdr:to>
    <xdr:sp macro="" textlink="">
      <xdr:nvSpPr>
        <xdr:cNvPr id="89" name="Retângulo Arredondado 2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2395537" y="4379492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.        .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(Debêntures)</a:t>
          </a:r>
        </a:p>
      </xdr:txBody>
    </xdr:sp>
    <xdr:clientData/>
  </xdr:twoCellAnchor>
  <xdr:twoCellAnchor>
    <xdr:from>
      <xdr:col>4</xdr:col>
      <xdr:colOff>71437</xdr:colOff>
      <xdr:row>25</xdr:row>
      <xdr:rowOff>132832</xdr:rowOff>
    </xdr:from>
    <xdr:to>
      <xdr:col>7</xdr:col>
      <xdr:colOff>151389</xdr:colOff>
      <xdr:row>28</xdr:row>
      <xdr:rowOff>643</xdr:rowOff>
    </xdr:to>
    <xdr:sp macro="" textlink="">
      <xdr:nvSpPr>
        <xdr:cNvPr id="90" name="Retângulo Arredondado 2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395537" y="4895332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2.7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10</xdr:row>
      <xdr:rowOff>459</xdr:rowOff>
    </xdr:from>
    <xdr:to>
      <xdr:col>10</xdr:col>
      <xdr:colOff>532391</xdr:colOff>
      <xdr:row>12</xdr:row>
      <xdr:rowOff>52715</xdr:rowOff>
    </xdr:to>
    <xdr:sp macro="" textlink="">
      <xdr:nvSpPr>
        <xdr:cNvPr id="91" name="Retângulo Arredondado 2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4519613" y="1905459"/>
          <a:ext cx="1823028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115940</xdr:rowOff>
    </xdr:from>
    <xdr:to>
      <xdr:col>10</xdr:col>
      <xdr:colOff>532391</xdr:colOff>
      <xdr:row>14</xdr:row>
      <xdr:rowOff>160259</xdr:rowOff>
    </xdr:to>
    <xdr:sp macro="" textlink="">
      <xdr:nvSpPr>
        <xdr:cNvPr id="92" name="Retângulo Arredondado 29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4519613" y="2401940"/>
          <a:ext cx="1823028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19</xdr:row>
      <xdr:rowOff>95708</xdr:rowOff>
    </xdr:from>
    <xdr:to>
      <xdr:col>10</xdr:col>
      <xdr:colOff>520488</xdr:colOff>
      <xdr:row>21</xdr:row>
      <xdr:rowOff>147964</xdr:rowOff>
    </xdr:to>
    <xdr:sp macro="" textlink="">
      <xdr:nvSpPr>
        <xdr:cNvPr id="93" name="Retângulo Arredondado 3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4507710" y="3715208"/>
          <a:ext cx="1823028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404817</xdr:colOff>
      <xdr:row>23</xdr:row>
      <xdr:rowOff>151655</xdr:rowOff>
    </xdr:from>
    <xdr:to>
      <xdr:col>10</xdr:col>
      <xdr:colOff>566198</xdr:colOff>
      <xdr:row>26</xdr:row>
      <xdr:rowOff>8555</xdr:rowOff>
    </xdr:to>
    <xdr:sp macro="" textlink="">
      <xdr:nvSpPr>
        <xdr:cNvPr id="94" name="Retângulo Arredondado 3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4471992" y="4533155"/>
          <a:ext cx="1904456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>
    <xdr:from>
      <xdr:col>0</xdr:col>
      <xdr:colOff>311370</xdr:colOff>
      <xdr:row>25</xdr:row>
      <xdr:rowOff>122292</xdr:rowOff>
    </xdr:from>
    <xdr:to>
      <xdr:col>3</xdr:col>
      <xdr:colOff>391322</xdr:colOff>
      <xdr:row>27</xdr:row>
      <xdr:rowOff>180603</xdr:rowOff>
    </xdr:to>
    <xdr:sp macro="" textlink="">
      <xdr:nvSpPr>
        <xdr:cNvPr id="95" name="Retângulo Arredondado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311370" y="4884792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1.7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Indicadores de Qualidade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DECi/FECi</a:t>
          </a:r>
        </a:p>
      </xdr:txBody>
    </xdr:sp>
    <xdr:clientData/>
  </xdr:twoCellAnchor>
  <xdr:twoCellAnchor>
    <xdr:from>
      <xdr:col>4</xdr:col>
      <xdr:colOff>71437</xdr:colOff>
      <xdr:row>20</xdr:row>
      <xdr:rowOff>60010</xdr:rowOff>
    </xdr:from>
    <xdr:to>
      <xdr:col>7</xdr:col>
      <xdr:colOff>151389</xdr:colOff>
      <xdr:row>22</xdr:row>
      <xdr:rowOff>101448</xdr:rowOff>
    </xdr:to>
    <xdr:sp macro="" textlink="">
      <xdr:nvSpPr>
        <xdr:cNvPr id="96" name="Retângulo Arredondado 25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2395537" y="3870010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7</xdr:col>
      <xdr:colOff>422025</xdr:colOff>
      <xdr:row>28</xdr:row>
      <xdr:rowOff>79591</xdr:rowOff>
    </xdr:from>
    <xdr:to>
      <xdr:col>11</xdr:col>
      <xdr:colOff>0</xdr:colOff>
      <xdr:row>30</xdr:row>
      <xdr:rowOff>126991</xdr:rowOff>
    </xdr:to>
    <xdr:sp macro="" textlink="">
      <xdr:nvSpPr>
        <xdr:cNvPr id="97" name="Retângulo Arredondado 3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4489200" y="5413591"/>
          <a:ext cx="1902075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Desempenho das ações</a:t>
          </a:r>
        </a:p>
      </xdr:txBody>
    </xdr:sp>
    <xdr:clientData/>
  </xdr:twoCellAnchor>
  <xdr:oneCellAnchor>
    <xdr:from>
      <xdr:col>0</xdr:col>
      <xdr:colOff>311370</xdr:colOff>
      <xdr:row>20</xdr:row>
      <xdr:rowOff>70902</xdr:rowOff>
    </xdr:from>
    <xdr:ext cx="1818000" cy="421200"/>
    <xdr:sp macro="" textlink="">
      <xdr:nvSpPr>
        <xdr:cNvPr id="98" name="Retângulo Arredondado 26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11370" y="3880902"/>
          <a:ext cx="1818000" cy="42120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Energia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comprada para                    .     revenda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5</xdr:row>
      <xdr:rowOff>141733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81875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4</xdr:col>
      <xdr:colOff>23813</xdr:colOff>
      <xdr:row>4</xdr:row>
      <xdr:rowOff>58738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697038" y="241300"/>
          <a:ext cx="5958681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3</xdr:col>
      <xdr:colOff>478386</xdr:colOff>
      <xdr:row>4</xdr:row>
      <xdr:rowOff>35143</xdr:rowOff>
    </xdr:from>
    <xdr:to>
      <xdr:col>3</xdr:col>
      <xdr:colOff>1314800</xdr:colOff>
      <xdr:row>5</xdr:row>
      <xdr:rowOff>71223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6467230" y="797143"/>
          <a:ext cx="836414" cy="22658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35719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12844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4</xdr:col>
      <xdr:colOff>0</xdr:colOff>
      <xdr:row>3</xdr:row>
      <xdr:rowOff>134934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801813" y="269872"/>
          <a:ext cx="5830093" cy="4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3</xdr:col>
      <xdr:colOff>708573</xdr:colOff>
      <xdr:row>4</xdr:row>
      <xdr:rowOff>58956</xdr:rowOff>
    </xdr:from>
    <xdr:to>
      <xdr:col>3</xdr:col>
      <xdr:colOff>1544987</xdr:colOff>
      <xdr:row>5</xdr:row>
      <xdr:rowOff>102973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6578354" y="820956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23812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6656" cy="1118046"/>
        </a:xfrm>
        <a:prstGeom prst="rect">
          <a:avLst/>
        </a:prstGeom>
      </xdr:spPr>
    </xdr:pic>
    <xdr:clientData/>
  </xdr:twoCellAnchor>
  <xdr:twoCellAnchor>
    <xdr:from>
      <xdr:col>1</xdr:col>
      <xdr:colOff>300037</xdr:colOff>
      <xdr:row>0</xdr:row>
      <xdr:rowOff>134938</xdr:rowOff>
    </xdr:from>
    <xdr:to>
      <xdr:col>5</xdr:col>
      <xdr:colOff>23812</xdr:colOff>
      <xdr:row>4</xdr:row>
      <xdr:rowOff>34926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323975" y="134938"/>
          <a:ext cx="6581775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4</xdr:col>
      <xdr:colOff>188672</xdr:colOff>
      <xdr:row>4</xdr:row>
      <xdr:rowOff>51018</xdr:rowOff>
    </xdr:from>
    <xdr:to>
      <xdr:col>4</xdr:col>
      <xdr:colOff>1001273</xdr:colOff>
      <xdr:row>5</xdr:row>
      <xdr:rowOff>95035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pSpPr/>
      </xdr:nvGrpSpPr>
      <xdr:grpSpPr>
        <a:xfrm>
          <a:off x="6629953" y="813018"/>
          <a:ext cx="812601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47625</xdr:colOff>
      <xdr:row>5</xdr:row>
      <xdr:rowOff>157609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536655" cy="111010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4</xdr:col>
      <xdr:colOff>35719</xdr:colOff>
      <xdr:row>4</xdr:row>
      <xdr:rowOff>122238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608137" y="234950"/>
          <a:ext cx="6095207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3</xdr:col>
      <xdr:colOff>549030</xdr:colOff>
      <xdr:row>4</xdr:row>
      <xdr:rowOff>54191</xdr:rowOff>
    </xdr:from>
    <xdr:to>
      <xdr:col>3</xdr:col>
      <xdr:colOff>1385444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pSpPr/>
      </xdr:nvGrpSpPr>
      <xdr:grpSpPr>
        <a:xfrm>
          <a:off x="6585499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11906</xdr:colOff>
      <xdr:row>8</xdr:row>
      <xdr:rowOff>144909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3031" cy="109740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3</xdr:row>
      <xdr:rowOff>178594</xdr:rowOff>
    </xdr:from>
    <xdr:to>
      <xdr:col>9</xdr:col>
      <xdr:colOff>0</xdr:colOff>
      <xdr:row>8</xdr:row>
      <xdr:rowOff>130966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109663" y="178594"/>
          <a:ext cx="6641306" cy="904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7</xdr:col>
      <xdr:colOff>790570</xdr:colOff>
      <xdr:row>7</xdr:row>
      <xdr:rowOff>0</xdr:rowOff>
    </xdr:from>
    <xdr:to>
      <xdr:col>8</xdr:col>
      <xdr:colOff>809620</xdr:colOff>
      <xdr:row>8</xdr:row>
      <xdr:rowOff>38100</xdr:rowOff>
    </xdr:to>
    <xdr:grpSp>
      <xdr:nvGrpSpPr>
        <xdr:cNvPr id="7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7000000}"/>
            </a:ext>
            <a:ext uri="{147F2762-F138-4A5C-976F-8EAC2B608ADB}">
              <a16:predDERef xmlns:a16="http://schemas.microsoft.com/office/drawing/2014/main" pred="{00000000-0008-0000-0D00-000004000000}"/>
            </a:ext>
          </a:extLst>
        </xdr:cNvPr>
        <xdr:cNvGrpSpPr/>
      </xdr:nvGrpSpPr>
      <xdr:grpSpPr>
        <a:xfrm>
          <a:off x="7981945" y="762000"/>
          <a:ext cx="923925" cy="228600"/>
          <a:chOff x="7817675" y="768144"/>
          <a:chExt cx="918516" cy="249238"/>
        </a:xfrm>
      </xdr:grpSpPr>
      <xdr:sp macro="" textlink="">
        <xdr:nvSpPr>
          <xdr:cNvPr id="11" name="Retângulo Arredondado 5">
            <a:extLst>
              <a:ext uri="{FF2B5EF4-FFF2-40B4-BE49-F238E27FC236}">
                <a16:creationId xmlns:a16="http://schemas.microsoft.com/office/drawing/2014/main" id="{00000000-0008-0000-0D00-00000B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2" name="Seta para a Direita 6">
            <a:extLst>
              <a:ext uri="{FF2B5EF4-FFF2-40B4-BE49-F238E27FC236}">
                <a16:creationId xmlns:a16="http://schemas.microsoft.com/office/drawing/2014/main" id="{00000000-0008-0000-0D00-00000C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5</xdr:row>
      <xdr:rowOff>157609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51469" cy="1110109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0</xdr:rowOff>
    </xdr:from>
    <xdr:to>
      <xdr:col>9</xdr:col>
      <xdr:colOff>-1</xdr:colOff>
      <xdr:row>6</xdr:row>
      <xdr:rowOff>26988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833439" y="0"/>
          <a:ext cx="11096623" cy="1253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2.6 ENDIVIDAMENTO</a:t>
          </a:r>
        </a:p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Empréstimos,</a:t>
          </a:r>
          <a:r>
            <a:rPr lang="pt-BR" sz="2400" baseline="0">
              <a:solidFill>
                <a:srgbClr val="008228"/>
              </a:solidFill>
              <a:latin typeface="Arial Black" panose="020B0A04020102020204" pitchFamily="34" charset="0"/>
            </a:rPr>
            <a:t> financiamentos e debêntures</a:t>
          </a:r>
          <a:endParaRPr lang="pt-BR" sz="24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7</xdr:col>
      <xdr:colOff>744407</xdr:colOff>
      <xdr:row>4</xdr:row>
      <xdr:rowOff>17101</xdr:rowOff>
    </xdr:from>
    <xdr:to>
      <xdr:col>8</xdr:col>
      <xdr:colOff>747384</xdr:colOff>
      <xdr:row>5</xdr:row>
      <xdr:rowOff>59531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pSpPr/>
      </xdr:nvGrpSpPr>
      <xdr:grpSpPr>
        <a:xfrm>
          <a:off x="10829001" y="779101"/>
          <a:ext cx="836414" cy="23293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5</xdr:row>
      <xdr:rowOff>152847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5187" cy="1105347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</xdr:row>
      <xdr:rowOff>42863</xdr:rowOff>
    </xdr:from>
    <xdr:to>
      <xdr:col>3</xdr:col>
      <xdr:colOff>1476375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1726406" y="233363"/>
          <a:ext cx="5464969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2.7 INVESTIMENTOS</a:t>
          </a:r>
        </a:p>
      </xdr:txBody>
    </xdr:sp>
    <xdr:clientData/>
  </xdr:twoCellAnchor>
  <xdr:twoCellAnchor>
    <xdr:from>
      <xdr:col>3</xdr:col>
      <xdr:colOff>555633</xdr:colOff>
      <xdr:row>4</xdr:row>
      <xdr:rowOff>39689</xdr:rowOff>
    </xdr:from>
    <xdr:to>
      <xdr:col>3</xdr:col>
      <xdr:colOff>1392047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pSpPr/>
      </xdr:nvGrpSpPr>
      <xdr:grpSpPr>
        <a:xfrm>
          <a:off x="6270633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0</xdr:col>
      <xdr:colOff>714376</xdr:colOff>
      <xdr:row>22</xdr:row>
      <xdr:rowOff>23812</xdr:rowOff>
    </xdr:from>
    <xdr:to>
      <xdr:col>2</xdr:col>
      <xdr:colOff>1169791</xdr:colOff>
      <xdr:row>47</xdr:row>
      <xdr:rowOff>187307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401BA1CA-6656-43A5-A557-FD0A88CCC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4376" y="4583906"/>
          <a:ext cx="4682134" cy="492599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5187" cy="1091060"/>
        </a:xfrm>
        <a:prstGeom prst="rect">
          <a:avLst/>
        </a:prstGeom>
      </xdr:spPr>
    </xdr:pic>
    <xdr:clientData/>
  </xdr:twoCellAnchor>
  <xdr:twoCellAnchor>
    <xdr:from>
      <xdr:col>1</xdr:col>
      <xdr:colOff>500062</xdr:colOff>
      <xdr:row>0</xdr:row>
      <xdr:rowOff>60326</xdr:rowOff>
    </xdr:from>
    <xdr:to>
      <xdr:col>4</xdr:col>
      <xdr:colOff>11906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1154906" y="60326"/>
          <a:ext cx="6048375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355609</xdr:colOff>
      <xdr:row>4</xdr:row>
      <xdr:rowOff>31751</xdr:rowOff>
    </xdr:from>
    <xdr:to>
      <xdr:col>3</xdr:col>
      <xdr:colOff>1118998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pSpPr/>
      </xdr:nvGrpSpPr>
      <xdr:grpSpPr>
        <a:xfrm>
          <a:off x="6356359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23812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381874" cy="1081535"/>
        </a:xfrm>
        <a:prstGeom prst="rect">
          <a:avLst/>
        </a:prstGeom>
      </xdr:spPr>
    </xdr:pic>
    <xdr:clientData/>
  </xdr:twoCellAnchor>
  <xdr:twoCellAnchor>
    <xdr:from>
      <xdr:col>1</xdr:col>
      <xdr:colOff>35720</xdr:colOff>
      <xdr:row>0</xdr:row>
      <xdr:rowOff>60326</xdr:rowOff>
    </xdr:from>
    <xdr:to>
      <xdr:col>4</xdr:col>
      <xdr:colOff>23812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762001" y="60326"/>
          <a:ext cx="6691311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355604</xdr:colOff>
      <xdr:row>4</xdr:row>
      <xdr:rowOff>8729</xdr:rowOff>
    </xdr:from>
    <xdr:to>
      <xdr:col>3</xdr:col>
      <xdr:colOff>1174555</xdr:colOff>
      <xdr:row>5</xdr:row>
      <xdr:rowOff>19410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pSpPr/>
      </xdr:nvGrpSpPr>
      <xdr:grpSpPr>
        <a:xfrm>
          <a:off x="6451604" y="794542"/>
          <a:ext cx="818951" cy="224993"/>
          <a:chOff x="7817675" y="768144"/>
          <a:chExt cx="918516" cy="249238"/>
        </a:xfrm>
      </xdr:grpSpPr>
      <xdr:sp macro="" textlink="">
        <xdr:nvSpPr>
          <xdr:cNvPr id="9" name="Retângulo Arredondado 8">
            <a:extLst>
              <a:ext uri="{FF2B5EF4-FFF2-40B4-BE49-F238E27FC236}">
                <a16:creationId xmlns:a16="http://schemas.microsoft.com/office/drawing/2014/main" id="{00000000-0008-0000-11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11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23813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167562" cy="1125983"/>
        </a:xfrm>
        <a:prstGeom prst="rect">
          <a:avLst/>
        </a:prstGeom>
      </xdr:spPr>
    </xdr:pic>
    <xdr:clientData/>
  </xdr:twoCellAnchor>
  <xdr:twoCellAnchor>
    <xdr:from>
      <xdr:col>1</xdr:col>
      <xdr:colOff>404813</xdr:colOff>
      <xdr:row>0</xdr:row>
      <xdr:rowOff>160337</xdr:rowOff>
    </xdr:from>
    <xdr:to>
      <xdr:col>4</xdr:col>
      <xdr:colOff>23813</xdr:colOff>
      <xdr:row>5</xdr:row>
      <xdr:rowOff>119062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200-000004000000}"/>
            </a:ext>
            <a:ext uri="{147F2762-F138-4A5C-976F-8EAC2B608ADB}">
              <a16:predDERef xmlns:a16="http://schemas.microsoft.com/office/drawing/2014/main" pred="{00000000-0008-0000-1200-000003000000}"/>
            </a:ext>
          </a:extLst>
        </xdr:cNvPr>
        <xdr:cNvSpPr txBox="1"/>
      </xdr:nvSpPr>
      <xdr:spPr>
        <a:xfrm>
          <a:off x="1095376" y="160337"/>
          <a:ext cx="6107906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n-US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  <a:endParaRPr lang="en-US" sz="1800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ctr"/>
          <a:r>
            <a:rPr lang="en-US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</a:t>
          </a:r>
          <a:r>
            <a:rPr lang="en-US" sz="1800" b="0" i="0" u="none" strike="noStrike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3</xdr:col>
      <xdr:colOff>561183</xdr:colOff>
      <xdr:row>4</xdr:row>
      <xdr:rowOff>57149</xdr:rowOff>
    </xdr:from>
    <xdr:to>
      <xdr:col>3</xdr:col>
      <xdr:colOff>1365847</xdr:colOff>
      <xdr:row>5</xdr:row>
      <xdr:rowOff>99579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pSpPr/>
      </xdr:nvGrpSpPr>
      <xdr:grpSpPr>
        <a:xfrm>
          <a:off x="6253771" y="819149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23813</xdr:colOff>
      <xdr:row>6</xdr:row>
      <xdr:rowOff>46482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55844" cy="1118045"/>
        </a:xfrm>
        <a:prstGeom prst="rect">
          <a:avLst/>
        </a:prstGeom>
      </xdr:spPr>
    </xdr:pic>
    <xdr:clientData/>
  </xdr:twoCellAnchor>
  <xdr:twoCellAnchor>
    <xdr:from>
      <xdr:col>1</xdr:col>
      <xdr:colOff>1341437</xdr:colOff>
      <xdr:row>1</xdr:row>
      <xdr:rowOff>42864</xdr:rowOff>
    </xdr:from>
    <xdr:to>
      <xdr:col>4</xdr:col>
      <xdr:colOff>912813</xdr:colOff>
      <xdr:row>4</xdr:row>
      <xdr:rowOff>98427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428875" y="217489"/>
          <a:ext cx="532606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1.1 RAP 2022 - 2023</a:t>
          </a:r>
        </a:p>
        <a:p>
          <a:pPr algn="ctr"/>
          <a:endParaRPr lang="pt-BR" sz="2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5</xdr:col>
      <xdr:colOff>51592</xdr:colOff>
      <xdr:row>4</xdr:row>
      <xdr:rowOff>103186</xdr:rowOff>
    </xdr:from>
    <xdr:to>
      <xdr:col>5</xdr:col>
      <xdr:colOff>947174</xdr:colOff>
      <xdr:row>5</xdr:row>
      <xdr:rowOff>153174</xdr:rowOff>
    </xdr:to>
    <xdr:grpSp>
      <xdr:nvGrpSpPr>
        <xdr:cNvPr id="9" name="Agrupar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7671592" y="817561"/>
          <a:ext cx="895582" cy="228582"/>
          <a:chOff x="7817675" y="768144"/>
          <a:chExt cx="918516" cy="249238"/>
        </a:xfrm>
      </xdr:grpSpPr>
      <xdr:sp macro="" textlink="">
        <xdr:nvSpPr>
          <xdr:cNvPr id="10" name="Retângulo Arredondado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50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300-000004000000}"/>
            </a:ext>
            <a:ext uri="{147F2762-F138-4A5C-976F-8EAC2B608ADB}">
              <a16:predDERef xmlns:a16="http://schemas.microsoft.com/office/drawing/2014/main" pred="{00000000-0008-0000-1300-000003000000}"/>
            </a:ext>
          </a:extLst>
        </xdr:cNvPr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n-US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  <a:endParaRPr lang="en-US" sz="1800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ctr"/>
          <a:r>
            <a:rPr lang="en-US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</a:t>
          </a:r>
          <a:r>
            <a:rPr lang="en-US" sz="1800" b="0" i="0" u="none" strike="noStrike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3</xdr:col>
      <xdr:colOff>404816</xdr:colOff>
      <xdr:row>4</xdr:row>
      <xdr:rowOff>83344</xdr:rowOff>
    </xdr:from>
    <xdr:to>
      <xdr:col>3</xdr:col>
      <xdr:colOff>1209480</xdr:colOff>
      <xdr:row>5</xdr:row>
      <xdr:rowOff>125774</xdr:rowOff>
    </xdr:to>
    <xdr:grpSp>
      <xdr:nvGrpSpPr>
        <xdr:cNvPr id="8" name="Agrupar 4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pSpPr/>
      </xdr:nvGrpSpPr>
      <xdr:grpSpPr>
        <a:xfrm>
          <a:off x="8358191" y="845344"/>
          <a:ext cx="804664" cy="232930"/>
          <a:chOff x="7817675" y="768144"/>
          <a:chExt cx="918516" cy="249238"/>
        </a:xfrm>
      </xdr:grpSpPr>
      <xdr:sp macro="" textlink="">
        <xdr:nvSpPr>
          <xdr:cNvPr id="9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3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6">
            <a:extLst>
              <a:ext uri="{FF2B5EF4-FFF2-40B4-BE49-F238E27FC236}">
                <a16:creationId xmlns:a16="http://schemas.microsoft.com/office/drawing/2014/main" id="{00000000-0008-0000-13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22412</xdr:colOff>
      <xdr:row>5</xdr:row>
      <xdr:rowOff>165546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0353" cy="1118046"/>
        </a:xfrm>
        <a:prstGeom prst="rect">
          <a:avLst/>
        </a:prstGeom>
      </xdr:spPr>
    </xdr:pic>
    <xdr:clientData/>
  </xdr:twoCellAnchor>
  <xdr:twoCellAnchor>
    <xdr:from>
      <xdr:col>1</xdr:col>
      <xdr:colOff>858837</xdr:colOff>
      <xdr:row>1</xdr:row>
      <xdr:rowOff>163512</xdr:rowOff>
    </xdr:from>
    <xdr:to>
      <xdr:col>4</xdr:col>
      <xdr:colOff>471124</xdr:colOff>
      <xdr:row>7</xdr:row>
      <xdr:rowOff>53975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400-000003000000}"/>
            </a:ext>
            <a:ext uri="{147F2762-F138-4A5C-976F-8EAC2B608ADB}">
              <a16:predDERef xmlns:a16="http://schemas.microsoft.com/office/drawing/2014/main" pred="{00000000-0008-0000-1400-000002000000}"/>
            </a:ext>
          </a:extLst>
        </xdr:cNvPr>
        <xdr:cNvSpPr txBox="1"/>
      </xdr:nvSpPr>
      <xdr:spPr>
        <a:xfrm>
          <a:off x="1554162" y="354012"/>
          <a:ext cx="5736862" cy="957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6.0 DESEMPENHO DE</a:t>
          </a:r>
          <a:r>
            <a:rPr lang="pt-BR" sz="2000" baseline="0">
              <a:solidFill>
                <a:srgbClr val="008228"/>
              </a:solidFill>
              <a:latin typeface="Arial Black" panose="020B0A04020102020204" pitchFamily="34" charset="0"/>
            </a:rPr>
            <a:t> NOSSAS </a:t>
          </a:r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AÇÕES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2023</a:t>
          </a:r>
        </a:p>
        <a:p>
          <a:pPr algn="ctr"/>
          <a:endParaRPr lang="pt-BR" sz="1800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654897</xdr:colOff>
      <xdr:row>4</xdr:row>
      <xdr:rowOff>43887</xdr:rowOff>
    </xdr:from>
    <xdr:to>
      <xdr:col>4</xdr:col>
      <xdr:colOff>649939</xdr:colOff>
      <xdr:row>5</xdr:row>
      <xdr:rowOff>86317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pSpPr/>
      </xdr:nvGrpSpPr>
      <xdr:grpSpPr>
        <a:xfrm>
          <a:off x="6627632" y="805887"/>
          <a:ext cx="801866" cy="23293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14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14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11906</xdr:colOff>
      <xdr:row>4</xdr:row>
      <xdr:rowOff>308420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096249" cy="1118045"/>
        </a:xfrm>
        <a:prstGeom prst="rect">
          <a:avLst/>
        </a:prstGeom>
      </xdr:spPr>
    </xdr:pic>
    <xdr:clientData/>
  </xdr:twoCellAnchor>
  <xdr:twoCellAnchor>
    <xdr:from>
      <xdr:col>1</xdr:col>
      <xdr:colOff>2381251</xdr:colOff>
      <xdr:row>1</xdr:row>
      <xdr:rowOff>71438</xdr:rowOff>
    </xdr:from>
    <xdr:to>
      <xdr:col>5</xdr:col>
      <xdr:colOff>174626</xdr:colOff>
      <xdr:row>4</xdr:row>
      <xdr:rowOff>55564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254376" y="269876"/>
          <a:ext cx="370681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1.2 USINAS</a:t>
          </a:r>
        </a:p>
      </xdr:txBody>
    </xdr:sp>
    <xdr:clientData/>
  </xdr:twoCellAnchor>
  <xdr:twoCellAnchor>
    <xdr:from>
      <xdr:col>5</xdr:col>
      <xdr:colOff>762006</xdr:colOff>
      <xdr:row>4</xdr:row>
      <xdr:rowOff>4728</xdr:rowOff>
    </xdr:from>
    <xdr:to>
      <xdr:col>5</xdr:col>
      <xdr:colOff>1623453</xdr:colOff>
      <xdr:row>4</xdr:row>
      <xdr:rowOff>250032</xdr:rowOff>
    </xdr:to>
    <xdr:grpSp>
      <xdr:nvGrpSpPr>
        <xdr:cNvPr id="17" name="Agrupar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7143756" y="814353"/>
          <a:ext cx="861447" cy="245304"/>
          <a:chOff x="7817675" y="768144"/>
          <a:chExt cx="918516" cy="249238"/>
        </a:xfrm>
      </xdr:grpSpPr>
      <xdr:sp macro="" textlink="">
        <xdr:nvSpPr>
          <xdr:cNvPr id="18" name="Retângulo Arredondado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9" name="Seta para a Direita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47624</xdr:colOff>
      <xdr:row>7</xdr:row>
      <xdr:rowOff>48817</xdr:rowOff>
    </xdr:to>
    <xdr:pic>
      <xdr:nvPicPr>
        <xdr:cNvPr id="70" name="Imagem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81937" cy="1168005"/>
        </a:xfrm>
        <a:prstGeom prst="rect">
          <a:avLst/>
        </a:prstGeom>
      </xdr:spPr>
    </xdr:pic>
    <xdr:clientData/>
  </xdr:twoCellAnchor>
  <xdr:twoCellAnchor>
    <xdr:from>
      <xdr:col>0</xdr:col>
      <xdr:colOff>1057463</xdr:colOff>
      <xdr:row>0</xdr:row>
      <xdr:rowOff>149227</xdr:rowOff>
    </xdr:from>
    <xdr:to>
      <xdr:col>6</xdr:col>
      <xdr:colOff>483534</xdr:colOff>
      <xdr:row>6</xdr:row>
      <xdr:rowOff>8779</xdr:rowOff>
    </xdr:to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1057463" y="149227"/>
          <a:ext cx="7084171" cy="831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1.3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4</xdr:col>
      <xdr:colOff>2361411</xdr:colOff>
      <xdr:row>5</xdr:row>
      <xdr:rowOff>28575</xdr:rowOff>
    </xdr:from>
    <xdr:to>
      <xdr:col>5</xdr:col>
      <xdr:colOff>590556</xdr:colOff>
      <xdr:row>6</xdr:row>
      <xdr:rowOff>88900</xdr:rowOff>
    </xdr:to>
    <xdr:grpSp>
      <xdr:nvGrpSpPr>
        <xdr:cNvPr id="47" name="Agrupar 4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GrpSpPr/>
      </xdr:nvGrpSpPr>
      <xdr:grpSpPr>
        <a:xfrm>
          <a:off x="6909599" y="862013"/>
          <a:ext cx="860426" cy="227012"/>
          <a:chOff x="7817675" y="768144"/>
          <a:chExt cx="918516" cy="249238"/>
        </a:xfrm>
      </xdr:grpSpPr>
      <xdr:sp macro="" textlink="">
        <xdr:nvSpPr>
          <xdr:cNvPr id="49" name="Retângulo Arredondado 48"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6" name="Seta para a Direita 55"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35719</xdr:colOff>
      <xdr:row>5</xdr:row>
      <xdr:rowOff>181420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15375" cy="1133920"/>
        </a:xfrm>
        <a:prstGeom prst="rect">
          <a:avLst/>
        </a:prstGeom>
      </xdr:spPr>
    </xdr:pic>
    <xdr:clientData/>
  </xdr:twoCellAnchor>
  <xdr:twoCellAnchor>
    <xdr:from>
      <xdr:col>1</xdr:col>
      <xdr:colOff>1095375</xdr:colOff>
      <xdr:row>0</xdr:row>
      <xdr:rowOff>95250</xdr:rowOff>
    </xdr:from>
    <xdr:to>
      <xdr:col>10</xdr:col>
      <xdr:colOff>0</xdr:colOff>
      <xdr:row>6</xdr:row>
      <xdr:rowOff>23812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369219" y="95250"/>
          <a:ext cx="6929437" cy="1071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1.4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8</xdr:col>
      <xdr:colOff>315671</xdr:colOff>
      <xdr:row>4</xdr:row>
      <xdr:rowOff>66895</xdr:rowOff>
    </xdr:from>
    <xdr:to>
      <xdr:col>9</xdr:col>
      <xdr:colOff>588522</xdr:colOff>
      <xdr:row>5</xdr:row>
      <xdr:rowOff>110912</xdr:rowOff>
    </xdr:to>
    <xdr:grpSp>
      <xdr:nvGrpSpPr>
        <xdr:cNvPr id="4" name="Agrupar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7780890" y="828895"/>
          <a:ext cx="832445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47626</xdr:colOff>
      <xdr:row>5</xdr:row>
      <xdr:rowOff>71883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524750" cy="102438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14288</xdr:rowOff>
    </xdr:to>
    <xdr:grpSp>
      <xdr:nvGrpSpPr>
        <xdr:cNvPr id="3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8453438" y="762000"/>
          <a:ext cx="0" cy="204788"/>
          <a:chOff x="7817675" y="768144"/>
          <a:chExt cx="918516" cy="249238"/>
        </a:xfrm>
      </xdr:grpSpPr>
      <xdr:sp macro="" textlink="">
        <xdr:nvSpPr>
          <xdr:cNvPr id="4" name="Retângulo Arredondado 5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" name="Seta para a Direita 6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1</xdr:col>
      <xdr:colOff>404812</xdr:colOff>
      <xdr:row>0</xdr:row>
      <xdr:rowOff>154781</xdr:rowOff>
    </xdr:from>
    <xdr:to>
      <xdr:col>4</xdr:col>
      <xdr:colOff>71436</xdr:colOff>
      <xdr:row>4</xdr:row>
      <xdr:rowOff>154781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214437" y="154781"/>
          <a:ext cx="648890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1.5 ENERGIA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ELÉTRICA COMPRADA PARA REVENDA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708574</xdr:colOff>
      <xdr:row>3</xdr:row>
      <xdr:rowOff>146483</xdr:rowOff>
    </xdr:from>
    <xdr:to>
      <xdr:col>3</xdr:col>
      <xdr:colOff>1544988</xdr:colOff>
      <xdr:row>5</xdr:row>
      <xdr:rowOff>0</xdr:rowOff>
    </xdr:to>
    <xdr:grpSp>
      <xdr:nvGrpSpPr>
        <xdr:cNvPr id="7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pSpPr/>
      </xdr:nvGrpSpPr>
      <xdr:grpSpPr>
        <a:xfrm>
          <a:off x="6578355" y="717983"/>
          <a:ext cx="836414" cy="234517"/>
          <a:chOff x="7817675" y="768144"/>
          <a:chExt cx="918516" cy="249238"/>
        </a:xfrm>
      </xdr:grpSpPr>
      <xdr:sp macro="" textlink="">
        <xdr:nvSpPr>
          <xdr:cNvPr id="8" name="Retângulo Arredondado 5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9" name="Seta para a Direita 6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35718</xdr:colOff>
      <xdr:row>5</xdr:row>
      <xdr:rowOff>71883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79531" cy="1119633"/>
        </a:xfrm>
        <a:prstGeom prst="rect">
          <a:avLst/>
        </a:prstGeom>
      </xdr:spPr>
    </xdr:pic>
    <xdr:clientData/>
  </xdr:twoCellAnchor>
  <xdr:twoCellAnchor>
    <xdr:from>
      <xdr:col>1</xdr:col>
      <xdr:colOff>523875</xdr:colOff>
      <xdr:row>1</xdr:row>
      <xdr:rowOff>57150</xdr:rowOff>
    </xdr:from>
    <xdr:to>
      <xdr:col>6</xdr:col>
      <xdr:colOff>1047750</xdr:colOff>
      <xdr:row>4</xdr:row>
      <xdr:rowOff>33338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452563" y="247650"/>
          <a:ext cx="5512593" cy="595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1.6 PERDAS DE ENERGIA</a:t>
          </a:r>
        </a:p>
      </xdr:txBody>
    </xdr:sp>
    <xdr:clientData/>
  </xdr:twoCellAnchor>
  <xdr:twoCellAnchor>
    <xdr:from>
      <xdr:col>6</xdr:col>
      <xdr:colOff>227557</xdr:colOff>
      <xdr:row>3</xdr:row>
      <xdr:rowOff>214312</xdr:rowOff>
    </xdr:from>
    <xdr:to>
      <xdr:col>6</xdr:col>
      <xdr:colOff>1037778</xdr:colOff>
      <xdr:row>4</xdr:row>
      <xdr:rowOff>228600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6799807" y="785812"/>
          <a:ext cx="810221" cy="252413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1</xdr:col>
      <xdr:colOff>702469</xdr:colOff>
      <xdr:row>13</xdr:row>
      <xdr:rowOff>166688</xdr:rowOff>
    </xdr:from>
    <xdr:to>
      <xdr:col>6</xdr:col>
      <xdr:colOff>284132</xdr:colOff>
      <xdr:row>33</xdr:row>
      <xdr:rowOff>173115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1032696-AEE1-EB85-903E-6D4D9271C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57313" y="2726532"/>
          <a:ext cx="5499069" cy="38164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464343</xdr:colOff>
      <xdr:row>5</xdr:row>
      <xdr:rowOff>109983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22281" cy="112201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</xdr:row>
      <xdr:rowOff>44450</xdr:rowOff>
    </xdr:from>
    <xdr:to>
      <xdr:col>7</xdr:col>
      <xdr:colOff>845343</xdr:colOff>
      <xdr:row>4</xdr:row>
      <xdr:rowOff>33338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721644" y="246856"/>
          <a:ext cx="5064918" cy="596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1.7 DECi e FECi</a:t>
          </a:r>
        </a:p>
      </xdr:txBody>
    </xdr:sp>
    <xdr:clientData/>
  </xdr:twoCellAnchor>
  <xdr:twoCellAnchor>
    <xdr:from>
      <xdr:col>8</xdr:col>
      <xdr:colOff>155332</xdr:colOff>
      <xdr:row>4</xdr:row>
      <xdr:rowOff>12123</xdr:rowOff>
    </xdr:from>
    <xdr:to>
      <xdr:col>9</xdr:col>
      <xdr:colOff>350395</xdr:colOff>
      <xdr:row>5</xdr:row>
      <xdr:rowOff>41853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pSpPr/>
      </xdr:nvGrpSpPr>
      <xdr:grpSpPr>
        <a:xfrm>
          <a:off x="5906051" y="821748"/>
          <a:ext cx="802282" cy="232136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1</xdr:col>
      <xdr:colOff>4763</xdr:colOff>
      <xdr:row>14</xdr:row>
      <xdr:rowOff>130968</xdr:rowOff>
    </xdr:from>
    <xdr:to>
      <xdr:col>7</xdr:col>
      <xdr:colOff>833437</xdr:colOff>
      <xdr:row>15</xdr:row>
      <xdr:rowOff>193827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659607" y="3869531"/>
          <a:ext cx="5067299" cy="26526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285750" indent="-285750">
            <a:buFont typeface="Arial" panose="020B0604020202020204" pitchFamily="34" charset="0"/>
            <a:buChar char="•"/>
          </a:pPr>
          <a:r>
            <a:rPr lang="pt-BR" sz="110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</a:rPr>
            <a:t>Valores acumulados – janela móvel (Abr/22 – Mar/23)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181420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77300" cy="1133920"/>
        </a:xfrm>
        <a:prstGeom prst="rect">
          <a:avLst/>
        </a:prstGeom>
      </xdr:spPr>
    </xdr:pic>
    <xdr:clientData/>
  </xdr:twoCellAnchor>
  <xdr:twoCellAnchor>
    <xdr:from>
      <xdr:col>1</xdr:col>
      <xdr:colOff>1530349</xdr:colOff>
      <xdr:row>1</xdr:row>
      <xdr:rowOff>15874</xdr:rowOff>
    </xdr:from>
    <xdr:to>
      <xdr:col>9</xdr:col>
      <xdr:colOff>0</xdr:colOff>
      <xdr:row>6</xdr:row>
      <xdr:rowOff>95250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806574" y="206374"/>
          <a:ext cx="6022976" cy="1031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1.8 ÍNDICE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DE CONTAS ARRECADADAS</a:t>
          </a:r>
          <a:b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(Arrecadação/Faturamento)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9</xdr:col>
      <xdr:colOff>208509</xdr:colOff>
      <xdr:row>4</xdr:row>
      <xdr:rowOff>66895</xdr:rowOff>
    </xdr:from>
    <xdr:to>
      <xdr:col>10</xdr:col>
      <xdr:colOff>386111</xdr:colOff>
      <xdr:row>5</xdr:row>
      <xdr:rowOff>110912</xdr:rowOff>
    </xdr:to>
    <xdr:grpSp>
      <xdr:nvGrpSpPr>
        <xdr:cNvPr id="4" name="Agrupar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pSpPr/>
      </xdr:nvGrpSpPr>
      <xdr:grpSpPr>
        <a:xfrm>
          <a:off x="8030915" y="828895"/>
          <a:ext cx="808634" cy="234517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154781</xdr:colOff>
      <xdr:row>27</xdr:row>
      <xdr:rowOff>83342</xdr:rowOff>
    </xdr:from>
    <xdr:to>
      <xdr:col>7</xdr:col>
      <xdr:colOff>352994</xdr:colOff>
      <xdr:row>38</xdr:row>
      <xdr:rowOff>133820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D6FF81B7-717B-4DEF-A628-D23423AA0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09812" y="5226842"/>
          <a:ext cx="4377307" cy="2145978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119061</xdr:colOff>
      <xdr:row>42</xdr:row>
      <xdr:rowOff>59527</xdr:rowOff>
    </xdr:from>
    <xdr:to>
      <xdr:col>7</xdr:col>
      <xdr:colOff>280695</xdr:colOff>
      <xdr:row>53</xdr:row>
      <xdr:rowOff>140488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85F9DA4D-B8B3-4D4D-8593-DEE10E383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74092" y="8060527"/>
          <a:ext cx="4340728" cy="2176461"/>
        </a:xfrm>
        <a:prstGeom prst="rect">
          <a:avLst/>
        </a:prstGeom>
      </xdr:spPr>
    </xdr:pic>
    <xdr:clientData/>
  </xdr:twoCellAnchor>
  <xdr:twoCellAnchor editAs="oneCell">
    <xdr:from>
      <xdr:col>1</xdr:col>
      <xdr:colOff>1857375</xdr:colOff>
      <xdr:row>9</xdr:row>
      <xdr:rowOff>71437</xdr:rowOff>
    </xdr:from>
    <xdr:to>
      <xdr:col>7</xdr:col>
      <xdr:colOff>534097</xdr:colOff>
      <xdr:row>24</xdr:row>
      <xdr:rowOff>54919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82131C0-1B0B-4090-AD7B-D8D162732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31219" y="1785937"/>
          <a:ext cx="4737003" cy="28409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7:D12" totalsRowShown="0" headerRowDxfId="20">
  <tableColumns count="3">
    <tableColumn id="1" xr3:uid="{00000000-0010-0000-0000-000001000000}" name="Ano" dataDxfId="19"/>
    <tableColumn id="2" xr3:uid="{00000000-0010-0000-0000-000002000000}" name="Limite" dataDxfId="18" dataCellStyle="Vírgula"/>
    <tableColumn id="3" xr3:uid="{00000000-0010-0000-0000-000003000000}" name="DECi" dataDxfId="17" dataCellStyle="Vírgul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4" displayName="Tabela14" ref="F7:H14" totalsRowShown="0" headerRowDxfId="16">
  <tableColumns count="3">
    <tableColumn id="1" xr3:uid="{00000000-0010-0000-0100-000001000000}" name="Ano" dataDxfId="15"/>
    <tableColumn id="2" xr3:uid="{00000000-0010-0000-0100-000002000000}" name="Limite" dataDxfId="14" dataCellStyle="Vírgula"/>
    <tableColumn id="3" xr3:uid="{00000000-0010-0000-0100-000003000000}" name="FECi" dataDxfId="13" dataCellStyle="Vírgul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zoomScale="80" zoomScaleNormal="80" workbookViewId="0"/>
  </sheetViews>
  <sheetFormatPr defaultColWidth="0" defaultRowHeight="15" zeroHeight="1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>
      <c r="M1" s="82"/>
      <c r="N1" s="82"/>
      <c r="O1" s="82"/>
    </row>
    <row r="2" spans="13:15">
      <c r="M2" s="82"/>
      <c r="N2" s="82"/>
      <c r="O2" s="82"/>
    </row>
    <row r="3" spans="13:15">
      <c r="M3" s="82"/>
      <c r="N3" s="82"/>
      <c r="O3" s="82"/>
    </row>
    <row r="4" spans="13:15">
      <c r="M4" s="82"/>
      <c r="N4" s="82"/>
      <c r="O4" s="82"/>
    </row>
    <row r="5" spans="13:15">
      <c r="M5" s="82"/>
      <c r="N5" s="82"/>
      <c r="O5" s="82"/>
    </row>
    <row r="6" spans="13:15">
      <c r="M6" s="82"/>
      <c r="N6" s="82"/>
      <c r="O6" s="82"/>
    </row>
    <row r="7" spans="13:15">
      <c r="M7" s="82"/>
      <c r="N7" s="82"/>
      <c r="O7" s="82"/>
    </row>
    <row r="8" spans="13:15">
      <c r="M8" s="82"/>
      <c r="N8" s="82"/>
      <c r="O8" s="82"/>
    </row>
    <row r="9" spans="13:15">
      <c r="M9" s="82"/>
      <c r="N9" s="82"/>
      <c r="O9" s="82"/>
    </row>
    <row r="10" spans="13:15">
      <c r="M10" s="82"/>
      <c r="N10" s="82"/>
      <c r="O10" s="82"/>
    </row>
    <row r="11" spans="13:15">
      <c r="M11" s="82"/>
      <c r="N11" s="82"/>
      <c r="O11" s="82"/>
    </row>
    <row r="12" spans="13:15">
      <c r="M12" s="82"/>
      <c r="N12" s="82"/>
      <c r="O12" s="82"/>
    </row>
    <row r="13" spans="13:15">
      <c r="M13" s="82"/>
      <c r="N13" s="82"/>
      <c r="O13" s="82"/>
    </row>
    <row r="14" spans="13:15">
      <c r="M14" s="82"/>
      <c r="N14" s="82"/>
      <c r="O14" s="82"/>
    </row>
    <row r="15" spans="13:15">
      <c r="M15" s="82"/>
      <c r="N15" s="82"/>
      <c r="O15" s="82"/>
    </row>
    <row r="16" spans="13:15">
      <c r="M16" s="82"/>
      <c r="N16" s="82"/>
      <c r="O16" s="82"/>
    </row>
    <row r="17" spans="13:15">
      <c r="M17" s="82"/>
      <c r="N17" s="82"/>
      <c r="O17" s="82"/>
    </row>
    <row r="18" spans="13:15">
      <c r="M18" s="82"/>
      <c r="N18" s="82"/>
      <c r="O18" s="82"/>
    </row>
    <row r="19" spans="13:15">
      <c r="M19" s="82"/>
      <c r="N19" s="82"/>
      <c r="O19" s="82"/>
    </row>
    <row r="20" spans="13:15">
      <c r="M20" s="82"/>
      <c r="N20" s="82"/>
      <c r="O20" s="82"/>
    </row>
    <row r="21" spans="13:15">
      <c r="M21" s="82"/>
      <c r="N21" s="82"/>
      <c r="O21" s="82"/>
    </row>
    <row r="22" spans="13:15">
      <c r="M22" s="82"/>
      <c r="N22" s="82"/>
      <c r="O22" s="82"/>
    </row>
    <row r="23" spans="13:15">
      <c r="M23" s="82"/>
      <c r="N23" s="82"/>
      <c r="O23" s="82"/>
    </row>
    <row r="24" spans="13:15">
      <c r="M24" s="82"/>
      <c r="N24" s="82"/>
      <c r="O24" s="82"/>
    </row>
    <row r="25" spans="13:15">
      <c r="M25" s="82"/>
      <c r="N25" s="82"/>
      <c r="O25" s="82"/>
    </row>
    <row r="26" spans="13:15">
      <c r="M26" s="82"/>
      <c r="N26" s="82"/>
      <c r="O26" s="82"/>
    </row>
    <row r="27" spans="13:15">
      <c r="M27" s="82"/>
      <c r="N27" s="82"/>
      <c r="O27" s="82"/>
    </row>
    <row r="28" spans="13:15">
      <c r="M28" s="82"/>
      <c r="N28" s="82"/>
      <c r="O28" s="82"/>
    </row>
    <row r="29" spans="13:15">
      <c r="M29" s="82"/>
      <c r="N29" s="82"/>
      <c r="O29" s="82"/>
    </row>
    <row r="30" spans="13:15">
      <c r="M30" s="82"/>
      <c r="N30" s="82"/>
      <c r="O30" s="82"/>
    </row>
    <row r="31" spans="13:15">
      <c r="M31" s="82"/>
      <c r="N31" s="82"/>
      <c r="O31" s="82"/>
    </row>
    <row r="32" spans="13:15">
      <c r="M32" s="82"/>
      <c r="N32" s="82"/>
      <c r="O32" s="82"/>
    </row>
    <row r="33" spans="1:15" hidden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idden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1:15" hidden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hidden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hidden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5" hidden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5" hidden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5" hidden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5" hidden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5" hidden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6"/>
  <sheetViews>
    <sheetView showGridLines="0" showRowColHeaders="0" topLeftCell="A4" zoomScale="80" zoomScaleNormal="80" workbookViewId="0">
      <selection activeCell="C14" sqref="C14"/>
    </sheetView>
  </sheetViews>
  <sheetFormatPr defaultColWidth="8.7109375" defaultRowHeight="15"/>
  <cols>
    <col min="1" max="1" width="9.85546875" customWidth="1"/>
    <col min="2" max="2" width="59.7109375" customWidth="1"/>
    <col min="3" max="3" width="20.28515625" customWidth="1"/>
    <col min="4" max="4" width="20.5703125" customWidth="1"/>
    <col min="5" max="5" width="15.140625" customWidth="1"/>
    <col min="6" max="6" width="9.140625" bestFit="1" customWidth="1"/>
    <col min="16384" max="16384" width="8.7109375" customWidth="1"/>
  </cols>
  <sheetData>
    <row r="1" spans="1:6" ht="15" customHeight="1">
      <c r="B1" s="261"/>
      <c r="C1" s="261"/>
      <c r="D1" s="261"/>
      <c r="E1" s="261"/>
      <c r="F1" s="261"/>
    </row>
    <row r="2" spans="1:6" ht="15" customHeight="1">
      <c r="B2" s="261"/>
      <c r="C2" s="261"/>
      <c r="D2" s="261"/>
      <c r="E2" s="261"/>
      <c r="F2" s="261"/>
    </row>
    <row r="3" spans="1:6" ht="15" customHeight="1">
      <c r="B3" s="261"/>
      <c r="C3" s="261"/>
      <c r="D3" s="261"/>
      <c r="E3" s="261"/>
      <c r="F3" s="261"/>
    </row>
    <row r="4" spans="1:6" ht="15" customHeight="1">
      <c r="B4" s="261"/>
      <c r="C4" s="261"/>
      <c r="D4" s="261"/>
      <c r="E4" s="261"/>
      <c r="F4" s="261"/>
    </row>
    <row r="5" spans="1:6" ht="15" customHeight="1">
      <c r="B5" s="261"/>
      <c r="C5" s="261"/>
      <c r="D5" s="261"/>
      <c r="E5" s="261"/>
      <c r="F5" s="261"/>
    </row>
    <row r="6" spans="1:6" ht="15" customHeight="1">
      <c r="B6" s="261"/>
      <c r="C6" s="261"/>
      <c r="D6" s="261"/>
      <c r="E6" s="261"/>
      <c r="F6" s="261"/>
    </row>
    <row r="7" spans="1:6" ht="24.6" customHeight="1">
      <c r="A7" s="51"/>
      <c r="B7" s="13" t="s">
        <v>78</v>
      </c>
      <c r="C7" s="51"/>
      <c r="D7" s="51"/>
      <c r="E7" s="51"/>
    </row>
    <row r="8" spans="1:6" ht="32.450000000000003" customHeight="1">
      <c r="A8" s="51"/>
      <c r="B8" s="281"/>
      <c r="C8" s="279" t="s">
        <v>100</v>
      </c>
      <c r="D8" s="280"/>
      <c r="E8" s="51"/>
    </row>
    <row r="9" spans="1:6" ht="31.5" customHeight="1">
      <c r="A9" s="51"/>
      <c r="B9" s="281"/>
      <c r="C9" s="77">
        <v>45016</v>
      </c>
      <c r="D9" s="77">
        <v>44651</v>
      </c>
      <c r="E9" s="51"/>
    </row>
    <row r="10" spans="1:6" ht="24.6" customHeight="1">
      <c r="A10" s="51"/>
      <c r="B10" s="62" t="s">
        <v>101</v>
      </c>
      <c r="C10" s="163" t="s">
        <v>102</v>
      </c>
      <c r="D10" s="163">
        <v>8304056</v>
      </c>
      <c r="E10" s="51"/>
    </row>
    <row r="11" spans="1:6">
      <c r="A11" s="51"/>
      <c r="B11" s="164" t="s">
        <v>103</v>
      </c>
      <c r="C11" s="165">
        <v>980398</v>
      </c>
      <c r="D11" s="165">
        <v>859444</v>
      </c>
      <c r="E11" s="51"/>
    </row>
    <row r="12" spans="1:6" ht="24.6" customHeight="1">
      <c r="A12" s="51"/>
      <c r="B12" s="62" t="s">
        <v>104</v>
      </c>
      <c r="C12" s="163" t="s">
        <v>105</v>
      </c>
      <c r="D12" s="163">
        <v>-700107</v>
      </c>
      <c r="E12" s="51"/>
    </row>
    <row r="13" spans="1:6" ht="26.25" customHeight="1">
      <c r="A13" s="51"/>
      <c r="B13" s="164" t="s">
        <v>106</v>
      </c>
      <c r="C13" s="165" t="s">
        <v>107</v>
      </c>
      <c r="D13" s="165">
        <v>436718</v>
      </c>
      <c r="E13" s="51"/>
    </row>
    <row r="14" spans="1:6" ht="24.6" customHeight="1">
      <c r="A14" s="51"/>
      <c r="B14" s="62" t="s">
        <v>108</v>
      </c>
      <c r="C14" s="163" t="s">
        <v>109</v>
      </c>
      <c r="D14" s="163" t="s">
        <v>109</v>
      </c>
      <c r="E14" s="51"/>
    </row>
    <row r="15" spans="1:6" ht="24.6" customHeight="1">
      <c r="A15" s="51"/>
      <c r="B15" s="164" t="s">
        <v>110</v>
      </c>
      <c r="C15" s="165" t="s">
        <v>111</v>
      </c>
      <c r="D15" s="165">
        <v>83787</v>
      </c>
      <c r="E15" s="51"/>
    </row>
    <row r="16" spans="1:6" ht="24.6" customHeight="1">
      <c r="A16" s="51"/>
      <c r="B16" s="62" t="s">
        <v>112</v>
      </c>
      <c r="C16" s="163" t="s">
        <v>113</v>
      </c>
      <c r="D16" s="163">
        <v>68395</v>
      </c>
      <c r="E16" s="51"/>
    </row>
    <row r="17" spans="1:6">
      <c r="A17" s="51"/>
      <c r="B17" s="164" t="s">
        <v>114</v>
      </c>
      <c r="C17" s="165">
        <v>177254</v>
      </c>
      <c r="D17" s="165">
        <v>191945</v>
      </c>
      <c r="E17" s="51"/>
    </row>
    <row r="18" spans="1:6" ht="26.25" customHeight="1">
      <c r="A18" s="51"/>
      <c r="B18" s="62" t="s">
        <v>115</v>
      </c>
      <c r="C18" s="163">
        <v>22476</v>
      </c>
      <c r="D18" s="163" t="s">
        <v>70</v>
      </c>
      <c r="E18" s="51"/>
    </row>
    <row r="19" spans="1:6">
      <c r="A19" s="51"/>
      <c r="B19" s="164" t="s">
        <v>116</v>
      </c>
      <c r="C19" s="165">
        <v>676448</v>
      </c>
      <c r="D19" s="165">
        <v>440565</v>
      </c>
      <c r="E19" s="51"/>
      <c r="F19" s="215"/>
    </row>
    <row r="20" spans="1:6" ht="31.5" customHeight="1">
      <c r="A20" s="51"/>
      <c r="B20" s="62" t="s">
        <v>117</v>
      </c>
      <c r="C20" s="163">
        <v>30844</v>
      </c>
      <c r="D20" s="163">
        <v>19732</v>
      </c>
      <c r="E20" s="51"/>
    </row>
    <row r="21" spans="1:6" ht="24.6" customHeight="1">
      <c r="A21" s="51"/>
      <c r="B21" s="164" t="s">
        <v>118</v>
      </c>
      <c r="C21" s="165">
        <v>134766</v>
      </c>
      <c r="D21" s="165">
        <v>131595</v>
      </c>
      <c r="E21" s="51"/>
    </row>
    <row r="22" spans="1:6" ht="24.6" customHeight="1">
      <c r="A22" s="51"/>
      <c r="B22" s="62" t="s">
        <v>119</v>
      </c>
      <c r="C22" s="163">
        <v>29363</v>
      </c>
      <c r="D22" s="163">
        <v>-18670</v>
      </c>
      <c r="E22" s="51"/>
    </row>
    <row r="23" spans="1:6" ht="24.6" customHeight="1">
      <c r="A23" s="51"/>
      <c r="B23" s="164" t="s">
        <v>120</v>
      </c>
      <c r="C23" s="165">
        <v>-3766</v>
      </c>
      <c r="D23" s="165">
        <v>138994</v>
      </c>
      <c r="E23" s="51"/>
    </row>
    <row r="24" spans="1:6" ht="24.6" customHeight="1">
      <c r="A24" s="51"/>
      <c r="B24" s="62" t="s">
        <v>121</v>
      </c>
      <c r="C24" s="163">
        <v>1123570</v>
      </c>
      <c r="D24" s="163">
        <v>956008</v>
      </c>
      <c r="E24" s="51"/>
    </row>
    <row r="25" spans="1:6" ht="24.6" customHeight="1">
      <c r="A25" s="51"/>
      <c r="B25" s="164" t="s">
        <v>122</v>
      </c>
      <c r="C25" s="165">
        <v>-38469</v>
      </c>
      <c r="D25" s="165">
        <v>-31894</v>
      </c>
      <c r="E25" s="51"/>
    </row>
    <row r="26" spans="1:6" ht="24.6" customHeight="1">
      <c r="A26" s="51"/>
      <c r="B26" s="62" t="s">
        <v>123</v>
      </c>
      <c r="C26" s="163">
        <v>492015</v>
      </c>
      <c r="D26" s="163">
        <v>501358</v>
      </c>
      <c r="E26" s="51"/>
    </row>
    <row r="27" spans="1:6">
      <c r="A27" s="51"/>
      <c r="B27" s="164" t="s">
        <v>124</v>
      </c>
      <c r="C27" s="165">
        <v>-2917278</v>
      </c>
      <c r="D27" s="165">
        <v>-3534478</v>
      </c>
      <c r="E27" s="52"/>
      <c r="F27" s="48"/>
    </row>
    <row r="28" spans="1:6">
      <c r="A28" s="51"/>
      <c r="B28" s="63" t="s">
        <v>125</v>
      </c>
      <c r="C28" s="166">
        <v>8646937</v>
      </c>
      <c r="D28" s="166" t="s">
        <v>126</v>
      </c>
      <c r="E28" s="51"/>
    </row>
    <row r="30" spans="1:6">
      <c r="C30" s="47"/>
      <c r="D30" s="47"/>
    </row>
    <row r="31" spans="1:6">
      <c r="C31" s="33"/>
      <c r="D31" s="33"/>
    </row>
    <row r="32" spans="1:6">
      <c r="C32" s="33"/>
      <c r="D32" s="33"/>
    </row>
    <row r="33" spans="3:4">
      <c r="C33" s="33"/>
      <c r="D33" s="33"/>
    </row>
    <row r="35" spans="3:4">
      <c r="C35" s="33"/>
      <c r="D35" s="33"/>
    </row>
    <row r="36" spans="3:4">
      <c r="C36" s="33"/>
      <c r="D36" s="33"/>
    </row>
    <row r="37" spans="3:4">
      <c r="C37" s="33"/>
      <c r="D37" s="33"/>
    </row>
    <row r="38" spans="3:4">
      <c r="C38" s="33"/>
      <c r="D38" s="33"/>
    </row>
    <row r="39" spans="3:4">
      <c r="D39" s="33"/>
    </row>
    <row r="40" spans="3:4">
      <c r="C40" s="33"/>
      <c r="D40" s="33"/>
    </row>
    <row r="41" spans="3:4">
      <c r="C41" s="33"/>
      <c r="D41" s="33"/>
    </row>
    <row r="42" spans="3:4">
      <c r="C42" s="33"/>
      <c r="D42" s="33"/>
    </row>
    <row r="43" spans="3:4">
      <c r="C43" s="33"/>
      <c r="D43" s="33"/>
    </row>
    <row r="44" spans="3:4">
      <c r="C44" s="33"/>
      <c r="D44" s="33"/>
    </row>
    <row r="45" spans="3:4">
      <c r="C45" s="33"/>
      <c r="D45" s="33"/>
    </row>
    <row r="46" spans="3:4">
      <c r="C46" s="33"/>
      <c r="D46" s="33"/>
    </row>
  </sheetData>
  <mergeCells count="3">
    <mergeCell ref="C8:D8"/>
    <mergeCell ref="B8:B9"/>
    <mergeCell ref="B1:F6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5:G37"/>
  <sheetViews>
    <sheetView showGridLines="0" showRowColHeaders="0" topLeftCell="A7" zoomScale="80" zoomScaleNormal="80" workbookViewId="0">
      <selection activeCell="B21" sqref="B21"/>
    </sheetView>
  </sheetViews>
  <sheetFormatPr defaultColWidth="8.7109375" defaultRowHeight="15"/>
  <cols>
    <col min="1" max="1" width="9.85546875" customWidth="1"/>
    <col min="2" max="2" width="57.7109375" bestFit="1" customWidth="1"/>
    <col min="3" max="3" width="20.5703125" customWidth="1"/>
    <col min="4" max="4" width="24.140625" customWidth="1"/>
    <col min="5" max="5" width="14.7109375" customWidth="1"/>
    <col min="6" max="6" width="19.28515625" customWidth="1"/>
    <col min="7" max="8" width="8.7109375" customWidth="1"/>
  </cols>
  <sheetData>
    <row r="5" spans="2:7">
      <c r="B5" s="261"/>
      <c r="C5" s="261"/>
      <c r="D5" s="261"/>
      <c r="E5" s="262"/>
      <c r="F5" s="262"/>
      <c r="G5" s="262"/>
    </row>
    <row r="6" spans="2:7">
      <c r="B6" s="262"/>
      <c r="C6" s="262"/>
      <c r="D6" s="262"/>
      <c r="E6" s="262"/>
      <c r="F6" s="262"/>
      <c r="G6" s="262"/>
    </row>
    <row r="7" spans="2:7">
      <c r="B7" s="262"/>
      <c r="C7" s="262"/>
      <c r="D7" s="262"/>
      <c r="E7" s="262"/>
      <c r="F7" s="262"/>
      <c r="G7" s="262"/>
    </row>
    <row r="8" spans="2:7" ht="21" customHeight="1">
      <c r="B8" s="53" t="s">
        <v>78</v>
      </c>
      <c r="C8" s="2"/>
      <c r="D8" s="2"/>
    </row>
    <row r="9" spans="2:7" ht="24" customHeight="1">
      <c r="B9" s="278"/>
      <c r="C9" s="277" t="s">
        <v>100</v>
      </c>
      <c r="D9" s="278"/>
    </row>
    <row r="10" spans="2:7" ht="31.5" customHeight="1">
      <c r="B10" s="278"/>
      <c r="C10" s="77">
        <v>45016</v>
      </c>
      <c r="D10" s="77">
        <v>44651</v>
      </c>
    </row>
    <row r="11" spans="2:7" ht="24" customHeight="1">
      <c r="B11" s="62" t="s">
        <v>376</v>
      </c>
      <c r="C11" s="163">
        <v>335197</v>
      </c>
      <c r="D11" s="163">
        <v>303567</v>
      </c>
    </row>
    <row r="12" spans="2:7" ht="24" customHeight="1">
      <c r="B12" s="164" t="s">
        <v>377</v>
      </c>
      <c r="C12" s="165">
        <v>38127</v>
      </c>
      <c r="D12" s="165">
        <v>37150</v>
      </c>
    </row>
    <row r="13" spans="2:7" ht="24" customHeight="1">
      <c r="B13" s="62" t="s">
        <v>128</v>
      </c>
      <c r="C13" s="163">
        <v>103038</v>
      </c>
      <c r="D13" s="163">
        <v>153480</v>
      </c>
    </row>
    <row r="14" spans="2:7" ht="24" customHeight="1">
      <c r="B14" s="164" t="s">
        <v>378</v>
      </c>
      <c r="C14" s="165">
        <v>29233</v>
      </c>
      <c r="D14" s="165">
        <v>20252</v>
      </c>
    </row>
    <row r="15" spans="2:7" ht="24" customHeight="1">
      <c r="B15" s="62" t="s">
        <v>379</v>
      </c>
      <c r="C15" s="163">
        <v>467446</v>
      </c>
      <c r="D15" s="163">
        <v>379749</v>
      </c>
    </row>
    <row r="16" spans="2:7" ht="24" customHeight="1">
      <c r="B16" s="164" t="s">
        <v>380</v>
      </c>
      <c r="C16" s="165">
        <v>302666</v>
      </c>
      <c r="D16" s="165">
        <v>283909</v>
      </c>
    </row>
    <row r="17" spans="2:4" ht="24" customHeight="1">
      <c r="B17" s="62" t="s">
        <v>381</v>
      </c>
      <c r="C17" s="163">
        <v>113536</v>
      </c>
      <c r="D17" s="163">
        <v>120265</v>
      </c>
    </row>
    <row r="18" spans="2:4" ht="24" customHeight="1">
      <c r="B18" s="164" t="s">
        <v>130</v>
      </c>
      <c r="C18" s="165">
        <v>46126</v>
      </c>
      <c r="D18" s="165" t="s">
        <v>136</v>
      </c>
    </row>
    <row r="19" spans="2:4" ht="24" customHeight="1">
      <c r="B19" s="62" t="s">
        <v>382</v>
      </c>
      <c r="C19" s="163">
        <v>7926</v>
      </c>
      <c r="D19" s="163">
        <v>43092</v>
      </c>
    </row>
    <row r="20" spans="2:4" ht="24" customHeight="1">
      <c r="B20" s="164" t="s">
        <v>401</v>
      </c>
      <c r="C20" s="165">
        <v>-30487</v>
      </c>
      <c r="D20" s="165" t="s">
        <v>136</v>
      </c>
    </row>
    <row r="21" spans="2:4" ht="27.75" customHeight="1">
      <c r="B21" s="62" t="s">
        <v>383</v>
      </c>
      <c r="C21" s="163">
        <v>65533</v>
      </c>
      <c r="D21" s="163">
        <v>30551</v>
      </c>
    </row>
    <row r="22" spans="2:4" ht="25.5" customHeight="1" thickBot="1">
      <c r="B22" s="255" t="s">
        <v>51</v>
      </c>
      <c r="C22" s="256">
        <v>1478341</v>
      </c>
      <c r="D22" s="256">
        <v>1372015</v>
      </c>
    </row>
    <row r="23" spans="2:4" ht="15.75" thickTop="1">
      <c r="B23" s="214"/>
      <c r="C23" s="33"/>
    </row>
    <row r="24" spans="2:4">
      <c r="C24" s="47"/>
      <c r="D24" s="47"/>
    </row>
    <row r="25" spans="2:4">
      <c r="C25" s="33"/>
      <c r="D25" s="33"/>
    </row>
    <row r="26" spans="2:4">
      <c r="C26" s="33"/>
      <c r="D26" s="33"/>
    </row>
    <row r="27" spans="2:4">
      <c r="C27" s="33"/>
      <c r="D27" s="33"/>
    </row>
    <row r="28" spans="2:4">
      <c r="C28" s="33"/>
      <c r="D28" s="33"/>
    </row>
    <row r="29" spans="2:4">
      <c r="C29" s="33"/>
      <c r="D29" s="33"/>
    </row>
    <row r="30" spans="2:4">
      <c r="C30" s="33"/>
      <c r="D30" s="33"/>
    </row>
    <row r="31" spans="2:4">
      <c r="C31" s="33"/>
      <c r="D31" s="33"/>
    </row>
    <row r="32" spans="2:4">
      <c r="C32" s="33"/>
      <c r="D32" s="33"/>
    </row>
    <row r="33" spans="3:4">
      <c r="C33" s="33"/>
      <c r="D33" s="33"/>
    </row>
    <row r="34" spans="3:4">
      <c r="C34" s="33"/>
      <c r="D34" s="33"/>
    </row>
    <row r="35" spans="3:4">
      <c r="C35" s="33"/>
      <c r="D35" s="33"/>
    </row>
    <row r="36" spans="3:4">
      <c r="C36" s="33"/>
      <c r="D36" s="33"/>
    </row>
    <row r="37" spans="3:4">
      <c r="C37" s="33"/>
      <c r="D37" s="33"/>
    </row>
  </sheetData>
  <mergeCells count="3">
    <mergeCell ref="B5:G7"/>
    <mergeCell ref="B9:B10"/>
    <mergeCell ref="C9:D9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6:J23"/>
  <sheetViews>
    <sheetView showGridLines="0" showRowColHeaders="0" zoomScale="80" zoomScaleNormal="80" workbookViewId="0"/>
  </sheetViews>
  <sheetFormatPr defaultColWidth="8.7109375" defaultRowHeight="15"/>
  <cols>
    <col min="1" max="1" width="9.85546875" customWidth="1"/>
    <col min="2" max="2" width="54.7109375" customWidth="1"/>
    <col min="3" max="5" width="16.140625" customWidth="1"/>
    <col min="6" max="6" width="10" customWidth="1"/>
    <col min="7" max="7" width="10.5703125" customWidth="1"/>
    <col min="8" max="8" width="17.5703125" customWidth="1"/>
    <col min="9" max="9" width="12.140625" customWidth="1"/>
  </cols>
  <sheetData>
    <row r="6" spans="2:10" ht="27.95" customHeight="1">
      <c r="B6" s="58"/>
      <c r="C6" s="58"/>
      <c r="D6" s="58"/>
      <c r="E6" s="58"/>
      <c r="F6" s="58"/>
      <c r="G6" s="14"/>
      <c r="H6" s="14"/>
    </row>
    <row r="7" spans="2:10" ht="23.45" customHeight="1">
      <c r="B7" s="282" t="s">
        <v>131</v>
      </c>
      <c r="C7" s="272" t="s">
        <v>100</v>
      </c>
      <c r="D7" s="273"/>
      <c r="E7" s="273"/>
      <c r="F7" s="57"/>
    </row>
    <row r="8" spans="2:10" ht="30" customHeight="1">
      <c r="B8" s="282"/>
      <c r="C8" s="77">
        <v>45016</v>
      </c>
      <c r="D8" s="77">
        <v>44651</v>
      </c>
      <c r="E8" s="54" t="s">
        <v>132</v>
      </c>
      <c r="F8" s="56"/>
    </row>
    <row r="9" spans="2:10" ht="21.75" customHeight="1">
      <c r="B9" s="59" t="s">
        <v>133</v>
      </c>
      <c r="C9" s="218">
        <v>1398206</v>
      </c>
      <c r="D9" s="218">
        <v>1455571</v>
      </c>
      <c r="E9" s="220">
        <v>-3.9410650528212017</v>
      </c>
      <c r="F9" s="55"/>
      <c r="G9" s="223"/>
      <c r="H9" s="216"/>
      <c r="I9" s="215"/>
      <c r="J9" s="215"/>
    </row>
    <row r="10" spans="2:10" ht="21.75" customHeight="1">
      <c r="B10" s="59" t="s">
        <v>134</v>
      </c>
      <c r="C10" s="99">
        <v>355185</v>
      </c>
      <c r="D10" s="99">
        <v>491496</v>
      </c>
      <c r="E10" s="220">
        <v>-27.733898139557596</v>
      </c>
      <c r="F10" s="55"/>
      <c r="G10" s="33"/>
      <c r="J10" s="225"/>
    </row>
    <row r="11" spans="2:10" ht="21.75" customHeight="1">
      <c r="B11" s="59" t="s">
        <v>135</v>
      </c>
      <c r="C11" s="99">
        <v>105914</v>
      </c>
      <c r="D11" s="99">
        <v>-314163</v>
      </c>
      <c r="E11" s="100" t="s">
        <v>136</v>
      </c>
      <c r="F11" s="55"/>
      <c r="G11" s="223"/>
      <c r="I11" s="33"/>
      <c r="J11" s="225"/>
    </row>
    <row r="12" spans="2:10" ht="21.75" customHeight="1">
      <c r="B12" s="59" t="s">
        <v>129</v>
      </c>
      <c r="C12" s="99">
        <v>302666</v>
      </c>
      <c r="D12" s="99">
        <v>283909</v>
      </c>
      <c r="E12" s="217">
        <v>6.6066943985572806</v>
      </c>
      <c r="F12" s="55"/>
      <c r="G12" s="33"/>
    </row>
    <row r="13" spans="2:10" ht="21.75" customHeight="1">
      <c r="B13" s="169" t="s">
        <v>137</v>
      </c>
      <c r="C13" s="101">
        <v>2161971</v>
      </c>
      <c r="D13" s="101">
        <v>1916813</v>
      </c>
      <c r="E13" s="224">
        <f>(C13*100)/D13-100</f>
        <v>12.789875694707831</v>
      </c>
      <c r="F13" s="55"/>
      <c r="G13" s="223"/>
    </row>
    <row r="14" spans="2:10" ht="21.75" customHeight="1">
      <c r="B14" s="91" t="s">
        <v>138</v>
      </c>
      <c r="C14" s="102" t="s">
        <v>139</v>
      </c>
      <c r="D14" s="102"/>
      <c r="E14" s="102"/>
      <c r="F14" s="55"/>
      <c r="G14" s="33"/>
    </row>
    <row r="15" spans="2:10">
      <c r="B15" s="170" t="s">
        <v>140</v>
      </c>
      <c r="C15" s="168">
        <v>-668</v>
      </c>
      <c r="D15" s="168">
        <v>-382</v>
      </c>
      <c r="E15" s="217">
        <v>74.869109947643977</v>
      </c>
      <c r="F15" s="55"/>
      <c r="G15" s="33"/>
    </row>
    <row r="16" spans="2:10" ht="21.75" customHeight="1">
      <c r="B16" s="170" t="s">
        <v>141</v>
      </c>
      <c r="C16" s="168">
        <v>-55391</v>
      </c>
      <c r="D16" s="168" t="s">
        <v>136</v>
      </c>
      <c r="E16" s="168" t="s">
        <v>136</v>
      </c>
      <c r="F16" s="55"/>
      <c r="G16" s="33"/>
    </row>
    <row r="17" spans="2:7" ht="21.75" customHeight="1">
      <c r="B17" s="170" t="s">
        <v>142</v>
      </c>
      <c r="C17" s="168">
        <v>-56961</v>
      </c>
      <c r="D17" s="168" t="s">
        <v>136</v>
      </c>
      <c r="E17" s="168" t="s">
        <v>136</v>
      </c>
      <c r="F17" s="55"/>
      <c r="G17" s="33"/>
    </row>
    <row r="18" spans="2:7" ht="32.25" customHeight="1">
      <c r="B18" s="170" t="s">
        <v>143</v>
      </c>
      <c r="C18" s="168">
        <v>46126</v>
      </c>
      <c r="D18" s="168" t="s">
        <v>136</v>
      </c>
      <c r="E18" s="168" t="s">
        <v>136</v>
      </c>
      <c r="F18" s="55"/>
      <c r="G18" s="33"/>
    </row>
    <row r="19" spans="2:7" ht="17.25" customHeight="1">
      <c r="B19" s="170" t="s">
        <v>144</v>
      </c>
      <c r="C19" s="168">
        <v>-22511</v>
      </c>
      <c r="D19" s="168" t="s">
        <v>136</v>
      </c>
      <c r="E19" s="168" t="s">
        <v>136</v>
      </c>
      <c r="F19" s="55"/>
      <c r="G19" s="33"/>
    </row>
    <row r="20" spans="2:7" ht="17.25" customHeight="1">
      <c r="B20" s="204" t="s">
        <v>145</v>
      </c>
      <c r="C20" s="212">
        <v>2072566</v>
      </c>
      <c r="D20" s="212">
        <v>1916431</v>
      </c>
      <c r="E20" s="219">
        <v>8.1471756614248108</v>
      </c>
      <c r="F20" s="55"/>
      <c r="G20" s="223"/>
    </row>
    <row r="21" spans="2:7">
      <c r="C21" s="33"/>
      <c r="D21" s="33"/>
    </row>
    <row r="22" spans="2:7">
      <c r="C22" s="33"/>
      <c r="D22" s="33"/>
    </row>
    <row r="23" spans="2:7">
      <c r="C23" s="33"/>
      <c r="D23" s="33"/>
    </row>
  </sheetData>
  <mergeCells count="2">
    <mergeCell ref="C7:E7"/>
    <mergeCell ref="B7:B8"/>
  </mergeCells>
  <conditionalFormatting sqref="B9:E20">
    <cfRule type="expression" dxfId="1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4:E35"/>
  <sheetViews>
    <sheetView showGridLines="0" showRowColHeaders="0" zoomScale="80" zoomScaleNormal="80" workbookViewId="0">
      <selection activeCell="D28" sqref="D28"/>
    </sheetView>
  </sheetViews>
  <sheetFormatPr defaultColWidth="2.7109375" defaultRowHeight="15"/>
  <cols>
    <col min="1" max="1" width="9.8554687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</cols>
  <sheetData>
    <row r="4" spans="2:5">
      <c r="B4" s="283"/>
      <c r="C4" s="284"/>
      <c r="D4" s="284"/>
      <c r="E4" s="284"/>
    </row>
    <row r="5" spans="2:5">
      <c r="B5" s="284"/>
      <c r="C5" s="284"/>
      <c r="D5" s="284"/>
      <c r="E5" s="284"/>
    </row>
    <row r="6" spans="2:5" ht="21.95" customHeight="1">
      <c r="B6" s="284"/>
      <c r="C6" s="284"/>
      <c r="D6" s="284"/>
      <c r="E6" s="284"/>
    </row>
    <row r="7" spans="2:5" ht="21.6" customHeight="1">
      <c r="B7" s="17" t="s">
        <v>78</v>
      </c>
      <c r="C7" s="2"/>
      <c r="D7" s="2"/>
    </row>
    <row r="8" spans="2:5" ht="20.45" customHeight="1">
      <c r="B8" s="285"/>
      <c r="C8" s="272" t="s">
        <v>100</v>
      </c>
      <c r="D8" s="273"/>
    </row>
    <row r="9" spans="2:5" ht="20.45" customHeight="1">
      <c r="B9" s="285"/>
      <c r="C9" s="77">
        <v>45016</v>
      </c>
      <c r="D9" s="77">
        <v>44651</v>
      </c>
    </row>
    <row r="10" spans="2:5" ht="20.45" customHeight="1">
      <c r="B10" s="40" t="s">
        <v>146</v>
      </c>
      <c r="C10" s="103" t="s">
        <v>109</v>
      </c>
      <c r="D10" s="103" t="s">
        <v>109</v>
      </c>
    </row>
    <row r="11" spans="2:5" ht="20.45" customHeight="1">
      <c r="B11" s="62" t="s">
        <v>147</v>
      </c>
      <c r="C11" s="104">
        <v>97983</v>
      </c>
      <c r="D11" s="104">
        <v>73658</v>
      </c>
    </row>
    <row r="12" spans="2:5" ht="20.45" customHeight="1">
      <c r="B12" s="62" t="s">
        <v>148</v>
      </c>
      <c r="C12" s="104">
        <v>68504</v>
      </c>
      <c r="D12" s="104">
        <v>95375</v>
      </c>
    </row>
    <row r="13" spans="2:5" ht="20.45" customHeight="1">
      <c r="B13" s="62" t="s">
        <v>149</v>
      </c>
      <c r="C13" s="104">
        <v>1889</v>
      </c>
      <c r="D13" s="104">
        <v>23965</v>
      </c>
    </row>
    <row r="14" spans="2:5" ht="20.45" customHeight="1">
      <c r="B14" s="62" t="s">
        <v>150</v>
      </c>
      <c r="C14" s="104">
        <v>103814</v>
      </c>
      <c r="D14" s="104">
        <v>842700</v>
      </c>
    </row>
    <row r="15" spans="2:5" ht="20.45" customHeight="1">
      <c r="B15" s="62" t="s">
        <v>151</v>
      </c>
      <c r="C15" s="104">
        <v>9453</v>
      </c>
      <c r="D15" s="104">
        <v>17215</v>
      </c>
    </row>
    <row r="16" spans="2:5" ht="20.45" customHeight="1">
      <c r="B16" s="62" t="s">
        <v>152</v>
      </c>
      <c r="C16" s="104">
        <v>26610</v>
      </c>
      <c r="D16" s="104">
        <v>51999</v>
      </c>
    </row>
    <row r="17" spans="2:4" ht="20.45" customHeight="1">
      <c r="B17" s="62" t="s">
        <v>153</v>
      </c>
      <c r="C17" s="104">
        <v>15394</v>
      </c>
      <c r="D17" s="104">
        <v>14885</v>
      </c>
    </row>
    <row r="18" spans="2:4" ht="20.45" customHeight="1">
      <c r="B18" s="62" t="s">
        <v>154</v>
      </c>
      <c r="C18" s="104">
        <v>-43188</v>
      </c>
      <c r="D18" s="104">
        <v>-24426</v>
      </c>
    </row>
    <row r="19" spans="2:4" ht="20.45" customHeight="1">
      <c r="B19" s="62" t="s">
        <v>155</v>
      </c>
      <c r="C19" s="104">
        <v>1029</v>
      </c>
      <c r="D19" s="104">
        <v>469</v>
      </c>
    </row>
    <row r="20" spans="2:4" ht="20.45" customHeight="1">
      <c r="B20" s="62" t="s">
        <v>156</v>
      </c>
      <c r="C20" s="104" t="s">
        <v>136</v>
      </c>
      <c r="D20" s="104" t="s">
        <v>136</v>
      </c>
    </row>
    <row r="21" spans="2:4" ht="20.45" customHeight="1">
      <c r="B21" s="62" t="s">
        <v>157</v>
      </c>
      <c r="C21" s="104">
        <v>25548</v>
      </c>
      <c r="D21" s="104">
        <v>-375</v>
      </c>
    </row>
    <row r="22" spans="2:4" ht="20.45" customHeight="1">
      <c r="B22" s="38" t="s">
        <v>158</v>
      </c>
      <c r="C22" s="207">
        <v>22748</v>
      </c>
      <c r="D22" s="207">
        <v>13560</v>
      </c>
    </row>
    <row r="23" spans="2:4" ht="20.45" customHeight="1">
      <c r="B23" s="62"/>
      <c r="C23" s="206">
        <v>329784</v>
      </c>
      <c r="D23" s="206">
        <v>1109025</v>
      </c>
    </row>
    <row r="24" spans="2:4" ht="20.45" customHeight="1">
      <c r="B24" s="63" t="s">
        <v>159</v>
      </c>
      <c r="C24" s="104"/>
      <c r="D24" s="104"/>
    </row>
    <row r="25" spans="2:4" ht="20.45" customHeight="1">
      <c r="B25" s="62" t="s">
        <v>160</v>
      </c>
      <c r="C25" s="104">
        <v>-242347</v>
      </c>
      <c r="D25" s="104">
        <v>-223723</v>
      </c>
    </row>
    <row r="26" spans="2:4" ht="20.45" customHeight="1">
      <c r="B26" s="62" t="s">
        <v>161</v>
      </c>
      <c r="C26" s="104">
        <v>-3542</v>
      </c>
      <c r="D26" s="104">
        <v>-1600</v>
      </c>
    </row>
    <row r="27" spans="2:4" ht="20.45" customHeight="1">
      <c r="B27" s="62" t="s">
        <v>162</v>
      </c>
      <c r="C27" s="104">
        <v>-71950</v>
      </c>
      <c r="D27" s="104">
        <v>-65249</v>
      </c>
    </row>
    <row r="28" spans="2:4" ht="20.45" customHeight="1">
      <c r="B28" s="62" t="s">
        <v>163</v>
      </c>
      <c r="C28" s="104">
        <v>-8254</v>
      </c>
      <c r="D28" s="104">
        <v>-14040</v>
      </c>
    </row>
    <row r="29" spans="2:4" ht="20.45" customHeight="1">
      <c r="B29" s="62" t="s">
        <v>164</v>
      </c>
      <c r="C29" s="104">
        <v>-12725</v>
      </c>
      <c r="D29" s="104">
        <v>-456647</v>
      </c>
    </row>
    <row r="30" spans="2:4" ht="20.45" customHeight="1">
      <c r="B30" s="62" t="s">
        <v>165</v>
      </c>
      <c r="C30" s="104">
        <v>-8503</v>
      </c>
      <c r="D30" s="104">
        <v>-6285</v>
      </c>
    </row>
    <row r="31" spans="2:4" ht="20.45" customHeight="1">
      <c r="B31" s="62" t="s">
        <v>166</v>
      </c>
      <c r="C31" s="104">
        <v>-10259</v>
      </c>
      <c r="D31" s="104">
        <v>-7313</v>
      </c>
    </row>
    <row r="32" spans="2:4" ht="20.45" customHeight="1">
      <c r="B32" s="62" t="s">
        <v>167</v>
      </c>
      <c r="C32" s="104">
        <v>-78118</v>
      </c>
      <c r="D32" s="104">
        <v>-20005</v>
      </c>
    </row>
    <row r="33" spans="2:4" ht="21.75" customHeight="1">
      <c r="B33" s="62"/>
      <c r="C33" s="171">
        <v>-435698</v>
      </c>
      <c r="D33" s="171">
        <v>-794862</v>
      </c>
    </row>
    <row r="34" spans="2:4" ht="21.75" customHeight="1" thickBot="1">
      <c r="B34" s="63" t="s">
        <v>168</v>
      </c>
      <c r="C34" s="208">
        <v>-105914</v>
      </c>
      <c r="D34" s="208">
        <v>314163</v>
      </c>
    </row>
    <row r="35" spans="2:4" ht="15.75" thickTop="1">
      <c r="C35" s="205"/>
      <c r="D35" s="205"/>
    </row>
  </sheetData>
  <mergeCells count="3">
    <mergeCell ref="B4:E6"/>
    <mergeCell ref="B8:B9"/>
    <mergeCell ref="C8:D8"/>
  </mergeCells>
  <conditionalFormatting sqref="B10:D34">
    <cfRule type="expression" dxfId="11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I39"/>
  <sheetViews>
    <sheetView showGridLines="0" showRowColHeaders="0" topLeftCell="A4" zoomScale="80" zoomScaleNormal="80" workbookViewId="0">
      <selection activeCell="G19" sqref="G19"/>
    </sheetView>
  </sheetViews>
  <sheetFormatPr defaultColWidth="8.7109375" defaultRowHeight="15"/>
  <cols>
    <col min="1" max="1" width="9.85546875" customWidth="1"/>
    <col min="2" max="2" width="30.140625" customWidth="1"/>
    <col min="3" max="9" width="13.5703125" customWidth="1"/>
    <col min="10" max="10" width="4.140625" customWidth="1"/>
    <col min="11" max="12" width="8.7109375" customWidth="1"/>
  </cols>
  <sheetData>
    <row r="1" spans="2:9" hidden="1"/>
    <row r="2" spans="2:9" hidden="1"/>
    <row r="3" spans="2:9" hidden="1"/>
    <row r="4" spans="2:9" ht="15" customHeight="1">
      <c r="B4" s="283"/>
      <c r="C4" s="283"/>
      <c r="D4" s="283"/>
      <c r="E4" s="283"/>
      <c r="F4" s="283"/>
      <c r="G4" s="283"/>
      <c r="H4" s="283"/>
      <c r="I4" s="283"/>
    </row>
    <row r="5" spans="2:9" ht="15" customHeight="1">
      <c r="B5" s="283"/>
      <c r="C5" s="283"/>
      <c r="D5" s="283"/>
      <c r="E5" s="283"/>
      <c r="F5" s="283"/>
      <c r="G5" s="283"/>
      <c r="H5" s="283"/>
      <c r="I5" s="283"/>
    </row>
    <row r="6" spans="2:9" ht="15" customHeight="1">
      <c r="B6" s="283"/>
      <c r="C6" s="283"/>
      <c r="D6" s="283"/>
      <c r="E6" s="283"/>
      <c r="F6" s="283"/>
      <c r="G6" s="283"/>
      <c r="H6" s="283"/>
      <c r="I6" s="283"/>
    </row>
    <row r="7" spans="2:9" ht="15" customHeight="1">
      <c r="B7" s="198"/>
      <c r="C7" s="198"/>
      <c r="D7" s="198"/>
      <c r="E7" s="198"/>
      <c r="F7" s="198"/>
      <c r="G7" s="198"/>
      <c r="H7" s="198"/>
      <c r="I7" s="198"/>
    </row>
    <row r="8" spans="2:9" ht="15" customHeight="1">
      <c r="B8" s="198"/>
      <c r="C8" s="198"/>
      <c r="D8" s="198"/>
      <c r="E8" s="198"/>
      <c r="F8" s="198"/>
      <c r="G8" s="198"/>
      <c r="H8" s="198"/>
      <c r="I8" s="198"/>
    </row>
    <row r="9" spans="2:9" ht="15" customHeight="1">
      <c r="B9" s="198"/>
      <c r="C9" s="198"/>
      <c r="D9" s="198"/>
      <c r="E9" s="198"/>
      <c r="F9" s="198"/>
      <c r="G9" s="198"/>
      <c r="H9" s="198"/>
      <c r="I9" s="198"/>
    </row>
    <row r="10" spans="2:9" ht="20.100000000000001" customHeight="1">
      <c r="B10" s="13" t="s">
        <v>78</v>
      </c>
    </row>
    <row r="11" spans="2:9" ht="34.5" customHeight="1">
      <c r="B11" s="98" t="s">
        <v>79</v>
      </c>
      <c r="C11" s="197">
        <v>2023</v>
      </c>
      <c r="D11" s="197">
        <v>2024</v>
      </c>
      <c r="E11" s="197">
        <v>2025</v>
      </c>
      <c r="F11" s="197">
        <v>2026</v>
      </c>
      <c r="G11" s="197">
        <v>2027</v>
      </c>
      <c r="H11" s="197" t="s">
        <v>169</v>
      </c>
      <c r="I11" s="197" t="s">
        <v>51</v>
      </c>
    </row>
    <row r="12" spans="2:9" ht="20.45" customHeight="1">
      <c r="B12" s="40" t="s">
        <v>170</v>
      </c>
      <c r="C12" s="64" t="s">
        <v>109</v>
      </c>
      <c r="D12" s="64" t="s">
        <v>109</v>
      </c>
      <c r="E12" s="64" t="s">
        <v>109</v>
      </c>
      <c r="F12" s="64" t="s">
        <v>109</v>
      </c>
      <c r="G12" s="64" t="s">
        <v>109</v>
      </c>
      <c r="H12" s="64" t="s">
        <v>109</v>
      </c>
      <c r="I12" s="64" t="s">
        <v>109</v>
      </c>
    </row>
    <row r="13" spans="2:9" ht="20.45" customHeight="1">
      <c r="B13" s="38" t="s">
        <v>171</v>
      </c>
      <c r="C13" s="84">
        <v>133537</v>
      </c>
      <c r="D13" s="84">
        <v>3841342</v>
      </c>
      <c r="E13" s="84" t="s">
        <v>136</v>
      </c>
      <c r="F13" s="84" t="s">
        <v>136</v>
      </c>
      <c r="G13" s="84" t="s">
        <v>136</v>
      </c>
      <c r="H13" s="84" t="s">
        <v>136</v>
      </c>
      <c r="I13" s="84">
        <v>3974879</v>
      </c>
    </row>
    <row r="14" spans="2:9" ht="20.45" customHeight="1">
      <c r="B14" s="89" t="s">
        <v>172</v>
      </c>
      <c r="C14" s="90">
        <v>133537</v>
      </c>
      <c r="D14" s="90">
        <v>3841342</v>
      </c>
      <c r="E14" s="90" t="s">
        <v>136</v>
      </c>
      <c r="F14" s="90" t="s">
        <v>136</v>
      </c>
      <c r="G14" s="90" t="s">
        <v>136</v>
      </c>
      <c r="H14" s="90" t="s">
        <v>136</v>
      </c>
      <c r="I14" s="90">
        <v>3974879</v>
      </c>
    </row>
    <row r="15" spans="2:9" ht="20.45" customHeight="1">
      <c r="B15" s="40" t="s">
        <v>173</v>
      </c>
      <c r="C15" s="42"/>
      <c r="D15" s="42"/>
      <c r="E15" s="42"/>
      <c r="F15" s="42"/>
      <c r="G15" s="42"/>
      <c r="H15" s="42"/>
      <c r="I15" s="42"/>
    </row>
    <row r="16" spans="2:9" ht="20.45" customHeight="1">
      <c r="B16" s="38" t="s">
        <v>174</v>
      </c>
      <c r="C16" s="42">
        <v>48109</v>
      </c>
      <c r="D16" s="42">
        <v>408157</v>
      </c>
      <c r="E16" s="42">
        <v>1365084</v>
      </c>
      <c r="F16" s="42">
        <v>1073841</v>
      </c>
      <c r="G16" s="42">
        <v>129223</v>
      </c>
      <c r="H16" s="42">
        <v>1391081</v>
      </c>
      <c r="I16" s="42">
        <v>4415495</v>
      </c>
    </row>
    <row r="17" spans="2:9" ht="20.45" customHeight="1">
      <c r="B17" s="38" t="s">
        <v>175</v>
      </c>
      <c r="C17" s="42">
        <v>1572</v>
      </c>
      <c r="D17" s="42" t="s">
        <v>136</v>
      </c>
      <c r="E17" s="42" t="s">
        <v>136</v>
      </c>
      <c r="F17" s="42" t="s">
        <v>136</v>
      </c>
      <c r="G17" s="42" t="s">
        <v>136</v>
      </c>
      <c r="H17" s="42" t="s">
        <v>136</v>
      </c>
      <c r="I17" s="42">
        <v>1572</v>
      </c>
    </row>
    <row r="18" spans="2:9" ht="20.45" customHeight="1">
      <c r="B18" s="38" t="s">
        <v>176</v>
      </c>
      <c r="C18" s="84">
        <v>478900</v>
      </c>
      <c r="D18" s="84">
        <v>269999</v>
      </c>
      <c r="E18" s="84">
        <v>233334</v>
      </c>
      <c r="F18" s="84">
        <v>233333</v>
      </c>
      <c r="G18" s="84">
        <v>733333</v>
      </c>
      <c r="H18" s="84" t="s">
        <v>136</v>
      </c>
      <c r="I18" s="84">
        <v>1948899</v>
      </c>
    </row>
    <row r="19" spans="2:9" ht="20.45" customHeight="1">
      <c r="B19" s="83" t="s">
        <v>177</v>
      </c>
      <c r="C19" s="90">
        <v>528581</v>
      </c>
      <c r="D19" s="90">
        <v>678156</v>
      </c>
      <c r="E19" s="90">
        <v>1598418</v>
      </c>
      <c r="F19" s="90">
        <v>1307174</v>
      </c>
      <c r="G19" s="90">
        <v>862556</v>
      </c>
      <c r="H19" s="90">
        <v>1391081</v>
      </c>
      <c r="I19" s="90">
        <v>6365966</v>
      </c>
    </row>
    <row r="20" spans="2:9" ht="20.45" customHeight="1">
      <c r="B20" s="89" t="s">
        <v>178</v>
      </c>
      <c r="C20" s="42">
        <v>-2642</v>
      </c>
      <c r="D20" s="42">
        <v>-7397</v>
      </c>
      <c r="E20" s="42">
        <v>-4370</v>
      </c>
      <c r="F20" s="42">
        <v>-4426</v>
      </c>
      <c r="G20" s="42">
        <v>-4344</v>
      </c>
      <c r="H20" s="42">
        <v>-20687</v>
      </c>
      <c r="I20" s="42">
        <v>-43866</v>
      </c>
    </row>
    <row r="21" spans="2:9" ht="20.45" customHeight="1">
      <c r="B21" s="38" t="s">
        <v>179</v>
      </c>
      <c r="C21" s="42" t="s">
        <v>136</v>
      </c>
      <c r="D21" s="42">
        <v>-6442</v>
      </c>
      <c r="E21" s="42" t="s">
        <v>136</v>
      </c>
      <c r="F21" s="42" t="s">
        <v>136</v>
      </c>
      <c r="G21" s="42" t="s">
        <v>136</v>
      </c>
      <c r="H21" s="42" t="s">
        <v>136</v>
      </c>
      <c r="I21" s="42">
        <v>-6442</v>
      </c>
    </row>
    <row r="22" spans="2:9" ht="20.45" customHeight="1">
      <c r="B22" s="38" t="s">
        <v>180</v>
      </c>
      <c r="C22" s="42" t="s">
        <v>136</v>
      </c>
      <c r="D22" s="42" t="s">
        <v>136</v>
      </c>
      <c r="E22" s="42">
        <v>-5443</v>
      </c>
      <c r="F22" s="42">
        <v>-5443</v>
      </c>
      <c r="G22" s="42" t="s">
        <v>136</v>
      </c>
      <c r="H22" s="42">
        <v>-334</v>
      </c>
      <c r="I22" s="42">
        <v>-11220</v>
      </c>
    </row>
    <row r="23" spans="2:9" ht="20.45" customHeight="1" thickBot="1">
      <c r="B23" s="83" t="s">
        <v>181</v>
      </c>
      <c r="C23" s="85">
        <v>659476</v>
      </c>
      <c r="D23" s="85">
        <v>4505659</v>
      </c>
      <c r="E23" s="85">
        <v>1588605</v>
      </c>
      <c r="F23" s="85">
        <v>1297305</v>
      </c>
      <c r="G23" s="85">
        <v>858212</v>
      </c>
      <c r="H23" s="85">
        <v>1370060</v>
      </c>
      <c r="I23" s="85">
        <v>10279317</v>
      </c>
    </row>
    <row r="24" spans="2:9" ht="15.75" thickTop="1">
      <c r="B24" s="83"/>
    </row>
    <row r="28" spans="2:9">
      <c r="F28" s="33"/>
    </row>
    <row r="29" spans="2:9">
      <c r="F29" s="33"/>
    </row>
    <row r="31" spans="2:9">
      <c r="C31" s="33"/>
      <c r="D31" s="33"/>
      <c r="E31" s="33"/>
      <c r="F31" s="33"/>
      <c r="G31" s="33"/>
      <c r="H31" s="33"/>
      <c r="I31" s="33"/>
    </row>
    <row r="32" spans="2:9">
      <c r="C32" s="33"/>
      <c r="D32" s="33"/>
      <c r="E32" s="33"/>
    </row>
    <row r="33" spans="3:9">
      <c r="C33" s="33"/>
      <c r="D33" s="33"/>
      <c r="E33" s="33"/>
      <c r="F33" s="33"/>
    </row>
    <row r="34" spans="3:9">
      <c r="C34" s="33"/>
      <c r="D34" s="33"/>
      <c r="E34" s="33"/>
    </row>
    <row r="35" spans="3:9">
      <c r="C35" s="33"/>
      <c r="D35" s="33"/>
      <c r="E35" s="33"/>
      <c r="F35" s="33"/>
      <c r="G35" s="33"/>
      <c r="H35" s="33"/>
      <c r="I35" s="33"/>
    </row>
    <row r="36" spans="3:9">
      <c r="C36" s="33"/>
      <c r="F36" s="33"/>
      <c r="G36" s="33"/>
      <c r="H36" s="33"/>
      <c r="I36" s="33"/>
    </row>
    <row r="37" spans="3:9">
      <c r="F37" s="33"/>
    </row>
    <row r="38" spans="3:9">
      <c r="G38" s="33"/>
      <c r="H38" s="33"/>
      <c r="I38" s="33"/>
    </row>
    <row r="39" spans="3:9">
      <c r="C39" s="33"/>
      <c r="D39" s="33"/>
      <c r="E39" s="33"/>
      <c r="F39" s="33"/>
      <c r="G39" s="33"/>
      <c r="H39" s="33"/>
      <c r="I39" s="33"/>
    </row>
  </sheetData>
  <mergeCells count="1">
    <mergeCell ref="B4:I6"/>
  </mergeCells>
  <conditionalFormatting sqref="B12:B18 B20:B22">
    <cfRule type="expression" dxfId="10" priority="4">
      <formula>MOD(ROW(),2)=0</formula>
    </cfRule>
  </conditionalFormatting>
  <conditionalFormatting sqref="C12:I22">
    <cfRule type="expression" dxfId="9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:I33"/>
  <sheetViews>
    <sheetView showGridLines="0" showRowColHeaders="0" zoomScale="80" zoomScaleNormal="80" workbookViewId="0">
      <selection activeCell="F22" sqref="F22:G26"/>
    </sheetView>
  </sheetViews>
  <sheetFormatPr defaultColWidth="2.7109375" defaultRowHeight="15" customHeight="1"/>
  <cols>
    <col min="1" max="1" width="9.8554687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  <col min="6" max="9" width="12.42578125" customWidth="1"/>
    <col min="10" max="11" width="2.7109375" customWidth="1"/>
  </cols>
  <sheetData>
    <row r="4" spans="2:9">
      <c r="B4" s="283"/>
      <c r="C4" s="284"/>
      <c r="D4" s="284"/>
      <c r="E4" s="284"/>
    </row>
    <row r="5" spans="2:9">
      <c r="B5" s="284"/>
      <c r="C5" s="284"/>
      <c r="D5" s="284"/>
      <c r="E5" s="284"/>
    </row>
    <row r="6" spans="2:9" ht="21.95" customHeight="1">
      <c r="B6" s="284"/>
      <c r="C6" s="284"/>
      <c r="D6" s="284"/>
      <c r="E6" s="284"/>
    </row>
    <row r="7" spans="2:9" ht="21.6" customHeight="1" thickBot="1">
      <c r="B7" s="17" t="s">
        <v>78</v>
      </c>
      <c r="C7" s="2"/>
      <c r="D7" s="2"/>
    </row>
    <row r="8" spans="2:9" ht="20.45" customHeight="1" thickBot="1">
      <c r="B8" s="289" t="s">
        <v>182</v>
      </c>
      <c r="C8" s="292" t="s">
        <v>183</v>
      </c>
      <c r="D8" s="292" t="s">
        <v>184</v>
      </c>
      <c r="E8" s="292" t="s">
        <v>185</v>
      </c>
      <c r="F8" s="286" t="s">
        <v>79</v>
      </c>
      <c r="G8" s="286"/>
      <c r="H8" s="286"/>
      <c r="I8" s="287"/>
    </row>
    <row r="9" spans="2:9" ht="20.45" customHeight="1" thickBot="1">
      <c r="B9" s="290"/>
      <c r="C9" s="293"/>
      <c r="D9" s="293"/>
      <c r="E9" s="293"/>
      <c r="F9" s="288">
        <v>45016</v>
      </c>
      <c r="G9" s="286"/>
      <c r="H9" s="287"/>
      <c r="I9" s="172">
        <v>44926</v>
      </c>
    </row>
    <row r="10" spans="2:9" ht="32.25" customHeight="1" thickBot="1">
      <c r="B10" s="291"/>
      <c r="C10" s="294"/>
      <c r="D10" s="294"/>
      <c r="E10" s="294"/>
      <c r="F10" s="133" t="s">
        <v>186</v>
      </c>
      <c r="G10" s="134" t="s">
        <v>187</v>
      </c>
      <c r="H10" s="134" t="s">
        <v>51</v>
      </c>
      <c r="I10" s="134" t="s">
        <v>51</v>
      </c>
    </row>
    <row r="11" spans="2:9" ht="21" customHeight="1">
      <c r="B11" s="110" t="s">
        <v>188</v>
      </c>
      <c r="C11" s="111"/>
      <c r="D11" s="112"/>
      <c r="E11" s="112"/>
      <c r="F11" s="113"/>
      <c r="G11" s="113"/>
      <c r="H11" s="113"/>
      <c r="I11" s="113"/>
    </row>
    <row r="12" spans="2:9" ht="21" customHeight="1">
      <c r="B12" s="114" t="s">
        <v>189</v>
      </c>
      <c r="C12" s="111">
        <v>2024</v>
      </c>
      <c r="D12" s="115">
        <v>9.2499999999999999E-2</v>
      </c>
      <c r="E12" s="115" t="s">
        <v>363</v>
      </c>
      <c r="F12" s="113">
        <v>133537</v>
      </c>
      <c r="G12" s="113">
        <v>3841342</v>
      </c>
      <c r="H12" s="113">
        <v>3974879</v>
      </c>
      <c r="I12" s="113">
        <v>3974971</v>
      </c>
    </row>
    <row r="13" spans="2:9" ht="21" customHeight="1">
      <c r="B13" s="114" t="s">
        <v>178</v>
      </c>
      <c r="C13" s="111"/>
      <c r="D13" s="115"/>
      <c r="E13" s="115"/>
      <c r="F13" s="113" t="s">
        <v>136</v>
      </c>
      <c r="G13" s="113">
        <v>-3917</v>
      </c>
      <c r="H13" s="113">
        <v>-3917</v>
      </c>
      <c r="I13" s="113">
        <v>-5743</v>
      </c>
    </row>
    <row r="14" spans="2:9" ht="21" customHeight="1">
      <c r="B14" s="114" t="s">
        <v>190</v>
      </c>
      <c r="C14" s="111"/>
      <c r="D14" s="115"/>
      <c r="E14" s="115"/>
      <c r="F14" s="116" t="s">
        <v>136</v>
      </c>
      <c r="G14" s="116">
        <v>-6442</v>
      </c>
      <c r="H14" s="116">
        <v>-6442</v>
      </c>
      <c r="I14" s="116">
        <v>-9423</v>
      </c>
    </row>
    <row r="15" spans="2:9" ht="21" customHeight="1">
      <c r="B15" s="110" t="s">
        <v>191</v>
      </c>
      <c r="C15" s="111"/>
      <c r="D15" s="115"/>
      <c r="E15" s="115"/>
      <c r="F15" s="227">
        <v>133537</v>
      </c>
      <c r="G15" s="227">
        <v>3830983</v>
      </c>
      <c r="H15" s="227">
        <v>3964520</v>
      </c>
      <c r="I15" s="227">
        <v>3959805</v>
      </c>
    </row>
    <row r="16" spans="2:9" ht="21" customHeight="1">
      <c r="B16" s="110" t="s">
        <v>192</v>
      </c>
      <c r="C16" s="111"/>
      <c r="D16" s="112"/>
      <c r="E16" s="112"/>
      <c r="F16" s="113"/>
      <c r="G16" s="113"/>
      <c r="H16" s="113"/>
      <c r="I16" s="113"/>
    </row>
    <row r="17" spans="2:9" ht="21" customHeight="1">
      <c r="B17" s="114" t="s">
        <v>193</v>
      </c>
      <c r="C17" s="111">
        <v>2023</v>
      </c>
      <c r="D17" s="115" t="s">
        <v>364</v>
      </c>
      <c r="E17" s="115" t="s">
        <v>365</v>
      </c>
      <c r="F17" s="116">
        <v>1572</v>
      </c>
      <c r="G17" s="116" t="s">
        <v>136</v>
      </c>
      <c r="H17" s="116">
        <v>1572</v>
      </c>
      <c r="I17" s="116">
        <v>2380</v>
      </c>
    </row>
    <row r="18" spans="2:9" ht="21" customHeight="1">
      <c r="B18" s="110" t="s">
        <v>194</v>
      </c>
      <c r="C18" s="111"/>
      <c r="D18" s="115"/>
      <c r="E18" s="115"/>
      <c r="F18" s="119">
        <v>1572</v>
      </c>
      <c r="G18" s="119" t="s">
        <v>136</v>
      </c>
      <c r="H18" s="119">
        <v>1572</v>
      </c>
      <c r="I18" s="119">
        <v>2380</v>
      </c>
    </row>
    <row r="19" spans="2:9" ht="21" customHeight="1">
      <c r="B19" s="114" t="s">
        <v>195</v>
      </c>
      <c r="C19" s="111"/>
      <c r="D19" s="115"/>
      <c r="E19" s="115"/>
      <c r="F19" s="227">
        <v>135109</v>
      </c>
      <c r="G19" s="227">
        <v>3830983</v>
      </c>
      <c r="H19" s="227">
        <v>3966092</v>
      </c>
      <c r="I19" s="227">
        <v>3962185</v>
      </c>
    </row>
    <row r="20" spans="2:9" ht="21" customHeight="1">
      <c r="B20" s="114" t="s">
        <v>196</v>
      </c>
      <c r="C20" s="111">
        <v>2025</v>
      </c>
      <c r="D20" s="115" t="s">
        <v>366</v>
      </c>
      <c r="E20" s="115" t="s">
        <v>365</v>
      </c>
      <c r="F20" s="113">
        <v>300929</v>
      </c>
      <c r="G20" s="113">
        <v>297395</v>
      </c>
      <c r="H20" s="113">
        <v>598324</v>
      </c>
      <c r="I20" s="113">
        <v>911878</v>
      </c>
    </row>
    <row r="21" spans="2:9" ht="21" customHeight="1">
      <c r="B21" s="114" t="s">
        <v>197</v>
      </c>
      <c r="C21" s="111">
        <v>2024</v>
      </c>
      <c r="D21" s="115" t="s">
        <v>367</v>
      </c>
      <c r="E21" s="115" t="s">
        <v>365</v>
      </c>
      <c r="F21" s="113">
        <v>544272</v>
      </c>
      <c r="G21" s="113">
        <v>134999</v>
      </c>
      <c r="H21" s="113">
        <v>679271</v>
      </c>
      <c r="I21" s="113">
        <v>814697</v>
      </c>
    </row>
    <row r="22" spans="2:9" ht="21" customHeight="1">
      <c r="B22" s="114" t="s">
        <v>198</v>
      </c>
      <c r="C22" s="111">
        <v>2026</v>
      </c>
      <c r="D22" s="115" t="s">
        <v>368</v>
      </c>
      <c r="E22" s="115" t="s">
        <v>365</v>
      </c>
      <c r="F22" s="113">
        <v>22570</v>
      </c>
      <c r="G22" s="113">
        <v>1901544</v>
      </c>
      <c r="H22" s="113">
        <v>1924114</v>
      </c>
      <c r="I22" s="113">
        <v>1864547</v>
      </c>
    </row>
    <row r="23" spans="2:9" ht="21" customHeight="1">
      <c r="B23" s="114" t="s">
        <v>199</v>
      </c>
      <c r="C23" s="111">
        <v>2027</v>
      </c>
      <c r="D23" s="115" t="s">
        <v>369</v>
      </c>
      <c r="E23" s="115" t="s">
        <v>365</v>
      </c>
      <c r="F23" s="113">
        <v>21192</v>
      </c>
      <c r="G23" s="113">
        <v>500000</v>
      </c>
      <c r="H23" s="113">
        <v>521192</v>
      </c>
      <c r="I23" s="113">
        <v>503095</v>
      </c>
    </row>
    <row r="24" spans="2:9" ht="21" customHeight="1">
      <c r="B24" s="114" t="s">
        <v>200</v>
      </c>
      <c r="C24" s="111">
        <v>2029</v>
      </c>
      <c r="D24" s="112" t="s">
        <v>370</v>
      </c>
      <c r="E24" s="112" t="s">
        <v>365</v>
      </c>
      <c r="F24" s="113">
        <v>9147</v>
      </c>
      <c r="G24" s="113">
        <v>516930</v>
      </c>
      <c r="H24" s="113">
        <v>526077</v>
      </c>
      <c r="I24" s="113">
        <v>507408</v>
      </c>
    </row>
    <row r="25" spans="2:9" ht="21" customHeight="1">
      <c r="B25" s="114" t="s">
        <v>201</v>
      </c>
      <c r="C25" s="111">
        <v>2023</v>
      </c>
      <c r="D25" s="115" t="s">
        <v>371</v>
      </c>
      <c r="E25" s="115" t="s">
        <v>365</v>
      </c>
      <c r="F25" s="113">
        <v>20034</v>
      </c>
      <c r="G25" s="113" t="s">
        <v>136</v>
      </c>
      <c r="H25" s="113">
        <v>20034</v>
      </c>
      <c r="I25" s="113">
        <v>20023</v>
      </c>
    </row>
    <row r="26" spans="2:9" ht="21" customHeight="1">
      <c r="B26" s="114" t="s">
        <v>202</v>
      </c>
      <c r="C26" s="111">
        <v>2031</v>
      </c>
      <c r="D26" s="115" t="s">
        <v>372</v>
      </c>
      <c r="E26" s="173" t="s">
        <v>365</v>
      </c>
      <c r="F26" s="113">
        <v>6416</v>
      </c>
      <c r="G26" s="113">
        <v>1046089</v>
      </c>
      <c r="H26" s="113">
        <v>1052505</v>
      </c>
      <c r="I26" s="113">
        <v>1043943</v>
      </c>
    </row>
    <row r="27" spans="2:9" ht="21" customHeight="1">
      <c r="B27" s="114" t="s">
        <v>203</v>
      </c>
      <c r="C27" s="111">
        <v>2027</v>
      </c>
      <c r="D27" s="115" t="s">
        <v>373</v>
      </c>
      <c r="E27" s="115" t="s">
        <v>365</v>
      </c>
      <c r="F27" s="113">
        <v>28402</v>
      </c>
      <c r="G27" s="113">
        <v>700000</v>
      </c>
      <c r="H27" s="113">
        <v>728402</v>
      </c>
      <c r="I27" s="113">
        <v>703185</v>
      </c>
    </row>
    <row r="28" spans="2:9" ht="21" customHeight="1">
      <c r="B28" s="114" t="s">
        <v>204</v>
      </c>
      <c r="C28" s="111">
        <v>2029</v>
      </c>
      <c r="D28" s="115" t="s">
        <v>374</v>
      </c>
      <c r="E28" s="115" t="s">
        <v>365</v>
      </c>
      <c r="F28" s="113">
        <v>6443</v>
      </c>
      <c r="G28" s="113">
        <v>308032</v>
      </c>
      <c r="H28" s="113">
        <v>314475</v>
      </c>
      <c r="I28" s="113">
        <v>302216</v>
      </c>
    </row>
    <row r="29" spans="2:9" ht="21" customHeight="1">
      <c r="B29" s="114" t="s">
        <v>205</v>
      </c>
      <c r="C29" s="111"/>
      <c r="D29" s="112"/>
      <c r="E29" s="112"/>
      <c r="F29" s="113" t="s">
        <v>136</v>
      </c>
      <c r="G29" s="113">
        <v>-11220</v>
      </c>
      <c r="H29" s="113">
        <v>-11220</v>
      </c>
      <c r="I29" s="113">
        <v>-12048</v>
      </c>
    </row>
    <row r="30" spans="2:9" ht="21" customHeight="1">
      <c r="B30" s="114" t="s">
        <v>206</v>
      </c>
      <c r="C30" s="111"/>
      <c r="D30" s="115"/>
      <c r="E30" s="115"/>
      <c r="F30" s="116">
        <v>-3030</v>
      </c>
      <c r="G30" s="116">
        <v>-36919</v>
      </c>
      <c r="H30" s="116">
        <v>-39949</v>
      </c>
      <c r="I30" s="116">
        <v>-41631</v>
      </c>
    </row>
    <row r="31" spans="2:9" ht="21" customHeight="1">
      <c r="B31" s="110" t="s">
        <v>207</v>
      </c>
      <c r="C31" s="111"/>
      <c r="D31" s="115"/>
      <c r="E31" s="115"/>
      <c r="F31" s="117">
        <v>956375</v>
      </c>
      <c r="G31" s="117">
        <v>5356850</v>
      </c>
      <c r="H31" s="117">
        <v>6313225</v>
      </c>
      <c r="I31" s="117">
        <v>6617313</v>
      </c>
    </row>
    <row r="32" spans="2:9" ht="21" customHeight="1" thickBot="1">
      <c r="B32" s="110" t="s">
        <v>208</v>
      </c>
      <c r="C32" s="111"/>
      <c r="D32" s="115"/>
      <c r="E32" s="115"/>
      <c r="F32" s="118">
        <v>1091484</v>
      </c>
      <c r="G32" s="118">
        <v>9187833</v>
      </c>
      <c r="H32" s="118">
        <v>10279317</v>
      </c>
      <c r="I32" s="118">
        <v>10579498</v>
      </c>
    </row>
    <row r="33" ht="15" customHeight="1" thickTop="1"/>
  </sheetData>
  <mergeCells count="7">
    <mergeCell ref="F8:I8"/>
    <mergeCell ref="F9:H9"/>
    <mergeCell ref="B4:E6"/>
    <mergeCell ref="B8:B10"/>
    <mergeCell ref="C8:C10"/>
    <mergeCell ref="D8:D10"/>
    <mergeCell ref="E8:E10"/>
  </mergeCells>
  <conditionalFormatting sqref="B11:I32">
    <cfRule type="expression" dxfId="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5:G21"/>
  <sheetViews>
    <sheetView showGridLines="0" showRowColHeaders="0" zoomScale="80" zoomScaleNormal="80" workbookViewId="0">
      <selection activeCell="D20" sqref="D20"/>
    </sheetView>
  </sheetViews>
  <sheetFormatPr defaultColWidth="9.140625" defaultRowHeight="15"/>
  <cols>
    <col min="1" max="1" width="13.7109375" style="65" customWidth="1"/>
    <col min="2" max="2" width="49.7109375" style="65" customWidth="1"/>
    <col min="3" max="4" width="22.28515625" style="65" customWidth="1"/>
    <col min="5" max="5" width="18.42578125" style="65" customWidth="1"/>
    <col min="6" max="7" width="9.140625" style="65" customWidth="1"/>
    <col min="8" max="16384" width="9.140625" style="65"/>
  </cols>
  <sheetData>
    <row r="5" spans="1:7">
      <c r="A5"/>
      <c r="B5" s="283"/>
      <c r="C5" s="284"/>
      <c r="D5" s="284"/>
      <c r="E5" s="284"/>
      <c r="F5" s="284"/>
      <c r="G5" s="284"/>
    </row>
    <row r="6" spans="1:7">
      <c r="A6"/>
      <c r="B6" s="284"/>
      <c r="C6" s="284"/>
      <c r="D6" s="284"/>
      <c r="E6" s="284"/>
      <c r="F6" s="284"/>
      <c r="G6" s="284"/>
    </row>
    <row r="7" spans="1:7" ht="21.6" customHeight="1">
      <c r="B7" s="17" t="s">
        <v>78</v>
      </c>
      <c r="C7" s="5"/>
      <c r="D7" s="5"/>
    </row>
    <row r="8" spans="1:7" ht="17.45" customHeight="1">
      <c r="B8" s="278" t="s">
        <v>209</v>
      </c>
      <c r="C8" s="70" t="s">
        <v>210</v>
      </c>
    </row>
    <row r="9" spans="1:7" ht="17.45" customHeight="1">
      <c r="B9" s="278"/>
      <c r="C9" s="71">
        <v>44986</v>
      </c>
    </row>
    <row r="10" spans="1:7" ht="17.45" customHeight="1">
      <c r="B10" s="60" t="s">
        <v>211</v>
      </c>
      <c r="C10" s="73">
        <v>52</v>
      </c>
    </row>
    <row r="11" spans="1:7" ht="17.45" customHeight="1">
      <c r="B11" s="67"/>
      <c r="C11" s="74"/>
    </row>
    <row r="12" spans="1:7" ht="17.45" customHeight="1">
      <c r="B12" s="60" t="s">
        <v>212</v>
      </c>
      <c r="C12" s="73">
        <v>34</v>
      </c>
    </row>
    <row r="13" spans="1:7" ht="17.45" customHeight="1">
      <c r="B13" s="67"/>
      <c r="C13" s="74"/>
    </row>
    <row r="14" spans="1:7" ht="17.45" customHeight="1">
      <c r="B14" s="60" t="s">
        <v>213</v>
      </c>
      <c r="C14" s="73">
        <v>637</v>
      </c>
    </row>
    <row r="15" spans="1:7" ht="17.45" customHeight="1">
      <c r="B15" s="67"/>
      <c r="C15" s="74"/>
    </row>
    <row r="16" spans="1:7" ht="17.45" customHeight="1">
      <c r="B16" s="69" t="s">
        <v>214</v>
      </c>
      <c r="C16" s="72">
        <f>C17+C18</f>
        <v>26</v>
      </c>
    </row>
    <row r="17" spans="2:3" ht="17.45" customHeight="1">
      <c r="B17" s="68" t="s">
        <v>215</v>
      </c>
      <c r="C17" s="75">
        <v>18</v>
      </c>
    </row>
    <row r="18" spans="2:3" ht="17.45" customHeight="1">
      <c r="B18" s="68" t="s">
        <v>348</v>
      </c>
      <c r="C18" s="75">
        <v>8</v>
      </c>
    </row>
    <row r="19" spans="2:3" ht="17.45" customHeight="1" thickBot="1">
      <c r="B19" s="60" t="s">
        <v>216</v>
      </c>
      <c r="C19" s="76">
        <f>C16+C14+C12+C10</f>
        <v>749</v>
      </c>
    </row>
    <row r="20" spans="2:3" ht="15.75" thickTop="1">
      <c r="C20" s="66"/>
    </row>
    <row r="21" spans="2:3">
      <c r="C21" s="66"/>
    </row>
  </sheetData>
  <mergeCells count="2">
    <mergeCell ref="B8:B9"/>
    <mergeCell ref="B5:G6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4:D46"/>
  <sheetViews>
    <sheetView showGridLines="0" showRowColHeaders="0" zoomScale="80" zoomScaleNormal="80" workbookViewId="0">
      <selection activeCell="C33" sqref="C33"/>
    </sheetView>
  </sheetViews>
  <sheetFormatPr defaultColWidth="9.140625" defaultRowHeight="1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customWidth="1"/>
    <col min="16383" max="16383" width="10.42578125" customWidth="1"/>
    <col min="16384" max="16384" width="0.5703125" customWidth="1"/>
  </cols>
  <sheetData>
    <row r="4" spans="2:4">
      <c r="B4" s="283"/>
      <c r="C4" s="284"/>
      <c r="D4" s="284"/>
    </row>
    <row r="5" spans="2:4" ht="32.1" customHeight="1">
      <c r="B5" s="284"/>
      <c r="C5" s="284"/>
      <c r="D5" s="284"/>
    </row>
    <row r="6" spans="2:4">
      <c r="B6" s="284"/>
      <c r="C6" s="284"/>
      <c r="D6" s="284"/>
    </row>
    <row r="7" spans="2:4">
      <c r="B7" s="17" t="s">
        <v>78</v>
      </c>
      <c r="C7" s="2"/>
      <c r="D7" s="2"/>
    </row>
    <row r="8" spans="2:4" ht="21.95" customHeight="1">
      <c r="B8" s="295"/>
      <c r="C8" s="279" t="s">
        <v>79</v>
      </c>
      <c r="D8" s="280"/>
    </row>
    <row r="9" spans="2:4" ht="23.1" customHeight="1">
      <c r="B9" s="295"/>
      <c r="C9" s="77">
        <v>45016</v>
      </c>
      <c r="D9" s="77">
        <v>44926</v>
      </c>
    </row>
    <row r="10" spans="2:4" ht="18.95" customHeight="1">
      <c r="B10" s="63" t="s">
        <v>217</v>
      </c>
      <c r="C10" s="80"/>
      <c r="D10" s="80"/>
    </row>
    <row r="11" spans="2:4" ht="18.95" customHeight="1">
      <c r="B11" s="79" t="s">
        <v>218</v>
      </c>
      <c r="C11" s="228">
        <v>1600178</v>
      </c>
      <c r="D11" s="86">
        <v>1440661</v>
      </c>
    </row>
    <row r="12" spans="2:4" ht="18.95" customHeight="1">
      <c r="B12" s="79" t="s">
        <v>219</v>
      </c>
      <c r="C12" s="228">
        <v>1356927</v>
      </c>
      <c r="D12" s="86">
        <v>1744546</v>
      </c>
    </row>
    <row r="13" spans="2:4" ht="26.25" customHeight="1">
      <c r="B13" s="79" t="s">
        <v>220</v>
      </c>
      <c r="C13" s="228">
        <v>4911463</v>
      </c>
      <c r="D13" s="86">
        <v>4769431</v>
      </c>
    </row>
    <row r="14" spans="2:4" ht="18.95" customHeight="1">
      <c r="B14" s="79" t="s">
        <v>221</v>
      </c>
      <c r="C14" s="228">
        <v>1028762</v>
      </c>
      <c r="D14" s="86">
        <v>1055378</v>
      </c>
    </row>
    <row r="15" spans="2:4" ht="18.95" customHeight="1">
      <c r="B15" s="79" t="s">
        <v>222</v>
      </c>
      <c r="C15" s="228">
        <v>759414</v>
      </c>
      <c r="D15" s="86">
        <v>728404</v>
      </c>
    </row>
    <row r="16" spans="2:4" ht="18.95" customHeight="1">
      <c r="B16" s="79" t="s">
        <v>223</v>
      </c>
      <c r="C16" s="228">
        <v>1529363</v>
      </c>
      <c r="D16" s="86">
        <v>1916701</v>
      </c>
    </row>
    <row r="17" spans="2:4" ht="18.95" customHeight="1">
      <c r="B17" s="79" t="s">
        <v>224</v>
      </c>
      <c r="C17" s="228">
        <v>778173</v>
      </c>
      <c r="D17" s="86">
        <v>775492</v>
      </c>
    </row>
    <row r="18" spans="2:4" ht="18.95" customHeight="1">
      <c r="B18" s="79" t="s">
        <v>225</v>
      </c>
      <c r="C18" s="228">
        <v>157487</v>
      </c>
      <c r="D18" s="86">
        <v>145908</v>
      </c>
    </row>
    <row r="19" spans="2:4" ht="18.95" customHeight="1">
      <c r="B19" s="79" t="s">
        <v>226</v>
      </c>
      <c r="C19" s="228">
        <v>225055</v>
      </c>
      <c r="D19" s="86">
        <v>207280</v>
      </c>
    </row>
    <row r="20" spans="2:4" ht="18.95" customHeight="1">
      <c r="B20" s="79" t="s">
        <v>227</v>
      </c>
      <c r="C20" s="228">
        <v>97336</v>
      </c>
      <c r="D20" s="86">
        <v>96947</v>
      </c>
    </row>
    <row r="21" spans="2:4" ht="18.95" customHeight="1">
      <c r="B21" s="79" t="s">
        <v>228</v>
      </c>
      <c r="C21" s="228">
        <v>686681</v>
      </c>
      <c r="D21" s="86">
        <v>584455</v>
      </c>
    </row>
    <row r="22" spans="2:4" ht="18.95" customHeight="1">
      <c r="B22" s="79"/>
      <c r="C22" s="221">
        <v>13130839</v>
      </c>
      <c r="D22" s="221">
        <v>13465203</v>
      </c>
    </row>
    <row r="23" spans="2:4" ht="32.25" customHeight="1">
      <c r="B23" s="79" t="s">
        <v>230</v>
      </c>
      <c r="C23" s="87" t="s">
        <v>231</v>
      </c>
      <c r="D23" s="87"/>
    </row>
    <row r="24" spans="2:4" ht="18.95" customHeight="1" thickBot="1">
      <c r="B24" s="199" t="s">
        <v>232</v>
      </c>
      <c r="C24" s="175" t="s">
        <v>233</v>
      </c>
      <c r="D24" s="175" t="s">
        <v>229</v>
      </c>
    </row>
    <row r="25" spans="2:4" ht="18.95" customHeight="1" thickTop="1">
      <c r="B25" s="199"/>
      <c r="C25" s="86"/>
      <c r="D25" s="86"/>
    </row>
    <row r="26" spans="2:4" ht="18.95" customHeight="1">
      <c r="B26" s="63" t="s">
        <v>234</v>
      </c>
      <c r="C26" s="86"/>
      <c r="D26" s="86"/>
    </row>
    <row r="27" spans="2:4" ht="18.95" customHeight="1">
      <c r="B27" s="79" t="s">
        <v>219</v>
      </c>
      <c r="C27" s="86">
        <v>137079</v>
      </c>
      <c r="D27" s="86">
        <v>133631</v>
      </c>
    </row>
    <row r="28" spans="2:4" ht="26.25" customHeight="1">
      <c r="B28" s="79" t="s">
        <v>220</v>
      </c>
      <c r="C28" s="86">
        <v>45827</v>
      </c>
      <c r="D28" s="86">
        <v>43449</v>
      </c>
    </row>
    <row r="29" spans="2:4" ht="23.25" customHeight="1">
      <c r="B29" s="78" t="s">
        <v>223</v>
      </c>
      <c r="C29" s="86">
        <v>1401982</v>
      </c>
      <c r="D29" s="86">
        <v>1357846</v>
      </c>
    </row>
    <row r="30" spans="2:4" ht="23.25" customHeight="1">
      <c r="B30" s="78" t="s">
        <v>224</v>
      </c>
      <c r="C30" s="86">
        <v>144086</v>
      </c>
      <c r="D30" s="86">
        <v>172718</v>
      </c>
    </row>
    <row r="31" spans="2:4" ht="23.25" customHeight="1">
      <c r="B31" s="79" t="s">
        <v>235</v>
      </c>
      <c r="C31" s="86">
        <v>3131998</v>
      </c>
      <c r="D31" s="86">
        <v>3119522</v>
      </c>
    </row>
    <row r="32" spans="2:4" ht="18.95" customHeight="1">
      <c r="B32" s="78" t="s">
        <v>225</v>
      </c>
      <c r="C32" s="86" t="s">
        <v>136</v>
      </c>
      <c r="D32" s="86" t="s">
        <v>136</v>
      </c>
    </row>
    <row r="33" spans="2:4">
      <c r="B33" s="79" t="s">
        <v>236</v>
      </c>
      <c r="C33" s="86">
        <v>1205273</v>
      </c>
      <c r="D33" s="86">
        <v>1206595</v>
      </c>
    </row>
    <row r="34" spans="2:4" ht="18.95" customHeight="1">
      <c r="B34" s="79" t="s">
        <v>237</v>
      </c>
      <c r="C34" s="86">
        <v>709067</v>
      </c>
      <c r="D34" s="86">
        <v>702734</v>
      </c>
    </row>
    <row r="35" spans="2:4" ht="18.95" customHeight="1">
      <c r="B35" s="79" t="s">
        <v>238</v>
      </c>
      <c r="C35" s="86">
        <v>13366</v>
      </c>
      <c r="D35" s="86">
        <v>13366</v>
      </c>
    </row>
    <row r="36" spans="2:4" ht="18.95" customHeight="1">
      <c r="B36" s="79" t="s">
        <v>221</v>
      </c>
      <c r="C36" s="86">
        <v>5155986</v>
      </c>
      <c r="D36" s="86">
        <v>4937187</v>
      </c>
    </row>
    <row r="37" spans="2:4" ht="18.95" customHeight="1">
      <c r="B37" s="79" t="s">
        <v>222</v>
      </c>
      <c r="C37" s="86">
        <v>6369437</v>
      </c>
      <c r="D37" s="86">
        <v>5976420</v>
      </c>
    </row>
    <row r="38" spans="2:4" ht="18.95" customHeight="1">
      <c r="B38" s="79" t="s">
        <v>239</v>
      </c>
      <c r="C38" s="86">
        <v>5123692</v>
      </c>
      <c r="D38" s="86">
        <v>5105724</v>
      </c>
    </row>
    <row r="39" spans="2:4" ht="18.95" customHeight="1">
      <c r="B39" s="79" t="s">
        <v>240</v>
      </c>
      <c r="C39" s="86">
        <v>2408039</v>
      </c>
      <c r="D39" s="86">
        <v>2409351</v>
      </c>
    </row>
    <row r="40" spans="2:4" ht="18.95" customHeight="1">
      <c r="B40" s="79" t="s">
        <v>241</v>
      </c>
      <c r="C40" s="86">
        <v>14644219</v>
      </c>
      <c r="D40" s="86">
        <v>14621853</v>
      </c>
    </row>
    <row r="41" spans="2:4" ht="18.95" customHeight="1">
      <c r="B41" s="79" t="s">
        <v>242</v>
      </c>
      <c r="C41" s="86">
        <v>377453</v>
      </c>
      <c r="D41" s="86">
        <v>329077</v>
      </c>
    </row>
    <row r="42" spans="2:4" ht="18.95" customHeight="1">
      <c r="B42" s="79" t="s">
        <v>228</v>
      </c>
      <c r="C42" s="86">
        <v>79805</v>
      </c>
      <c r="D42" s="87">
        <v>76161</v>
      </c>
    </row>
    <row r="43" spans="2:4" ht="18.95" customHeight="1">
      <c r="B43" s="209" t="s">
        <v>243</v>
      </c>
      <c r="C43" s="174">
        <v>40947309</v>
      </c>
      <c r="D43" s="174">
        <v>40205634</v>
      </c>
    </row>
    <row r="44" spans="2:4" ht="18.95" customHeight="1" thickBot="1">
      <c r="B44" s="209" t="s">
        <v>244</v>
      </c>
      <c r="C44" s="175">
        <v>54085360</v>
      </c>
      <c r="D44" s="175">
        <v>53670837</v>
      </c>
    </row>
    <row r="45" spans="2:4" ht="15.75" thickTop="1"/>
    <row r="46" spans="2:4" ht="15" hidden="1" customHeight="1"/>
  </sheetData>
  <mergeCells count="3">
    <mergeCell ref="B8:B9"/>
    <mergeCell ref="C8:D8"/>
    <mergeCell ref="B4:D6"/>
  </mergeCells>
  <conditionalFormatting sqref="B10:D42 B43:B44 D43:D44">
    <cfRule type="expression" dxfId="7" priority="2">
      <formula>MOD(ROW(),2)=0</formula>
    </cfRule>
  </conditionalFormatting>
  <conditionalFormatting sqref="C43:C44">
    <cfRule type="expression" dxfId="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4:D57"/>
  <sheetViews>
    <sheetView showGridLines="0" showRowColHeaders="0" zoomScale="80" zoomScaleNormal="80" workbookViewId="0">
      <selection activeCell="C24" sqref="C24"/>
    </sheetView>
  </sheetViews>
  <sheetFormatPr defaultColWidth="8.7109375" defaultRowHeight="15"/>
  <cols>
    <col min="1" max="1" width="9.85546875" customWidth="1"/>
    <col min="2" max="2" width="65.7109375" customWidth="1"/>
    <col min="3" max="3" width="15.85546875" customWidth="1"/>
    <col min="4" max="4" width="18.85546875" customWidth="1"/>
    <col min="5" max="5" width="12.5703125" customWidth="1"/>
  </cols>
  <sheetData>
    <row r="4" spans="2:4" ht="17.25" customHeight="1">
      <c r="B4" s="283"/>
      <c r="C4" s="284"/>
      <c r="D4" s="284"/>
    </row>
    <row r="5" spans="2:4" ht="17.25" customHeight="1">
      <c r="B5" s="284"/>
      <c r="C5" s="284"/>
      <c r="D5" s="284"/>
    </row>
    <row r="6" spans="2:4" ht="17.25" customHeight="1">
      <c r="B6" s="284"/>
      <c r="C6" s="284"/>
      <c r="D6" s="284"/>
    </row>
    <row r="7" spans="2:4" ht="20.45" customHeight="1">
      <c r="B7" s="17" t="s">
        <v>78</v>
      </c>
      <c r="C7" s="2"/>
      <c r="D7" s="2"/>
    </row>
    <row r="8" spans="2:4" ht="20.45" customHeight="1">
      <c r="B8" s="296"/>
      <c r="C8" s="297" t="s">
        <v>79</v>
      </c>
      <c r="D8" s="298"/>
    </row>
    <row r="9" spans="2:4" ht="20.45" customHeight="1">
      <c r="B9" s="296"/>
      <c r="C9" s="77">
        <v>45016</v>
      </c>
      <c r="D9" s="77">
        <v>44926</v>
      </c>
    </row>
    <row r="10" spans="2:4" s="48" customFormat="1" ht="20.45" customHeight="1">
      <c r="B10" s="40" t="s">
        <v>217</v>
      </c>
      <c r="C10" s="42"/>
      <c r="D10" s="42"/>
    </row>
    <row r="11" spans="2:4" s="48" customFormat="1" ht="20.45" customHeight="1">
      <c r="B11" s="78" t="s">
        <v>245</v>
      </c>
      <c r="C11" s="42">
        <v>2447668</v>
      </c>
      <c r="D11" s="42">
        <v>2832049</v>
      </c>
    </row>
    <row r="12" spans="2:4" s="48" customFormat="1" ht="20.45" customHeight="1">
      <c r="B12" s="78" t="s">
        <v>246</v>
      </c>
      <c r="C12" s="42">
        <v>530616</v>
      </c>
      <c r="D12" s="42">
        <v>510247</v>
      </c>
    </row>
    <row r="13" spans="2:4" s="48" customFormat="1" ht="20.45" customHeight="1">
      <c r="B13" s="78" t="s">
        <v>127</v>
      </c>
      <c r="C13" s="42">
        <v>146507</v>
      </c>
      <c r="D13" s="42">
        <v>105207</v>
      </c>
    </row>
    <row r="14" spans="2:4" s="48" customFormat="1" ht="20.45" customHeight="1">
      <c r="B14" s="78" t="s">
        <v>247</v>
      </c>
      <c r="C14" s="42">
        <v>908844</v>
      </c>
      <c r="D14" s="42">
        <v>884946</v>
      </c>
    </row>
    <row r="15" spans="2:4" s="48" customFormat="1" ht="20.45" customHeight="1">
      <c r="B15" s="78" t="s">
        <v>248</v>
      </c>
      <c r="C15" s="42">
        <v>253607</v>
      </c>
      <c r="D15" s="42">
        <v>239674</v>
      </c>
    </row>
    <row r="16" spans="2:4" s="48" customFormat="1" ht="20.45" customHeight="1">
      <c r="B16" s="78" t="s">
        <v>249</v>
      </c>
      <c r="C16" s="42">
        <v>2246458</v>
      </c>
      <c r="D16" s="42">
        <v>1862798</v>
      </c>
    </row>
    <row r="17" spans="2:4" s="48" customFormat="1" ht="20.45" customHeight="1">
      <c r="B17" s="78" t="s">
        <v>250</v>
      </c>
      <c r="C17" s="42">
        <v>1091484</v>
      </c>
      <c r="D17" s="42">
        <v>955497</v>
      </c>
    </row>
    <row r="18" spans="2:4" s="48" customFormat="1" ht="20.45" customHeight="1">
      <c r="B18" s="78" t="s">
        <v>251</v>
      </c>
      <c r="C18" s="42">
        <v>232002</v>
      </c>
      <c r="D18" s="42">
        <v>260015</v>
      </c>
    </row>
    <row r="19" spans="2:4" s="48" customFormat="1" ht="20.45" customHeight="1">
      <c r="B19" s="78" t="s">
        <v>226</v>
      </c>
      <c r="C19" s="42">
        <v>330992</v>
      </c>
      <c r="D19" s="42">
        <v>312475</v>
      </c>
    </row>
    <row r="20" spans="2:4" s="48" customFormat="1" ht="20.45" customHeight="1">
      <c r="B20" s="78" t="s">
        <v>252</v>
      </c>
      <c r="C20" s="42">
        <v>563397</v>
      </c>
      <c r="D20" s="42">
        <v>455273</v>
      </c>
    </row>
    <row r="21" spans="2:4" s="48" customFormat="1" ht="20.45" customHeight="1">
      <c r="B21" s="78" t="s">
        <v>253</v>
      </c>
      <c r="C21" s="42">
        <v>399078</v>
      </c>
      <c r="D21" s="42">
        <v>388447</v>
      </c>
    </row>
    <row r="22" spans="2:4" s="48" customFormat="1" ht="20.45" customHeight="1">
      <c r="B22" s="78" t="s">
        <v>254</v>
      </c>
      <c r="C22" s="42">
        <v>458810</v>
      </c>
      <c r="D22" s="42">
        <v>1154798</v>
      </c>
    </row>
    <row r="23" spans="2:4" s="48" customFormat="1" ht="20.45" customHeight="1">
      <c r="B23" s="78" t="s">
        <v>237</v>
      </c>
      <c r="C23" s="42">
        <v>109584</v>
      </c>
      <c r="D23" s="42">
        <v>90526</v>
      </c>
    </row>
    <row r="24" spans="2:4" s="48" customFormat="1" ht="20.45" customHeight="1">
      <c r="B24" s="78" t="s">
        <v>255</v>
      </c>
      <c r="C24" s="42">
        <v>705171</v>
      </c>
      <c r="D24" s="42">
        <v>672416</v>
      </c>
    </row>
    <row r="25" spans="2:4" s="48" customFormat="1" ht="20.45" customHeight="1">
      <c r="B25" s="78" t="s">
        <v>256</v>
      </c>
      <c r="C25" s="42">
        <v>71676</v>
      </c>
      <c r="D25" s="42">
        <v>57438</v>
      </c>
    </row>
    <row r="26" spans="2:4" s="48" customFormat="1" ht="20.45" customHeight="1">
      <c r="B26" s="78" t="s">
        <v>257</v>
      </c>
      <c r="C26" s="84">
        <v>525910</v>
      </c>
      <c r="D26" s="84">
        <v>423372</v>
      </c>
    </row>
    <row r="27" spans="2:4" s="48" customFormat="1" ht="20.45" customHeight="1">
      <c r="B27" s="200" t="s">
        <v>258</v>
      </c>
      <c r="C27" s="95">
        <v>11021804</v>
      </c>
      <c r="D27" s="95">
        <v>11205178</v>
      </c>
    </row>
    <row r="28" spans="2:4" s="48" customFormat="1" ht="20.45" customHeight="1">
      <c r="B28" s="78"/>
      <c r="C28" s="42"/>
      <c r="D28" s="42"/>
    </row>
    <row r="29" spans="2:4" s="48" customFormat="1" ht="20.45" customHeight="1">
      <c r="B29" s="200" t="s">
        <v>234</v>
      </c>
      <c r="C29" s="42"/>
      <c r="D29" s="42"/>
    </row>
    <row r="30" spans="2:4" s="48" customFormat="1" ht="20.45" customHeight="1">
      <c r="B30" s="78" t="s">
        <v>246</v>
      </c>
      <c r="C30" s="42">
        <v>47104</v>
      </c>
      <c r="D30" s="42">
        <v>65360</v>
      </c>
    </row>
    <row r="31" spans="2:4" s="48" customFormat="1" ht="20.45" customHeight="1">
      <c r="B31" s="78" t="s">
        <v>250</v>
      </c>
      <c r="C31" s="42">
        <v>9187833</v>
      </c>
      <c r="D31" s="42">
        <v>9624001</v>
      </c>
    </row>
    <row r="32" spans="2:4" s="48" customFormat="1" ht="20.45" customHeight="1">
      <c r="B32" s="78" t="s">
        <v>247</v>
      </c>
      <c r="C32" s="42">
        <v>370279</v>
      </c>
      <c r="D32" s="42">
        <v>370168</v>
      </c>
    </row>
    <row r="33" spans="2:4" s="48" customFormat="1" ht="20.45" customHeight="1">
      <c r="B33" s="78" t="s">
        <v>259</v>
      </c>
      <c r="C33" s="42">
        <v>915565</v>
      </c>
      <c r="D33" s="42">
        <v>932235</v>
      </c>
    </row>
    <row r="34" spans="2:4" s="48" customFormat="1" ht="20.45" customHeight="1">
      <c r="B34" s="78" t="s">
        <v>260</v>
      </c>
      <c r="C34" s="42">
        <v>2059993</v>
      </c>
      <c r="D34" s="42">
        <v>2029021</v>
      </c>
    </row>
    <row r="35" spans="2:4" s="48" customFormat="1" ht="20.45" customHeight="1">
      <c r="B35" s="78" t="s">
        <v>253</v>
      </c>
      <c r="C35" s="42">
        <v>5223476</v>
      </c>
      <c r="D35" s="42">
        <v>5303538</v>
      </c>
    </row>
    <row r="36" spans="2:4" s="48" customFormat="1" ht="20.45" customHeight="1">
      <c r="B36" s="78" t="s">
        <v>254</v>
      </c>
      <c r="C36" s="42">
        <v>1873038</v>
      </c>
      <c r="D36" s="42">
        <v>1808074</v>
      </c>
    </row>
    <row r="37" spans="2:4" s="48" customFormat="1" ht="20.45" customHeight="1">
      <c r="B37" s="78" t="s">
        <v>256</v>
      </c>
      <c r="C37" s="42">
        <v>334048</v>
      </c>
      <c r="D37" s="42">
        <v>297195</v>
      </c>
    </row>
    <row r="38" spans="2:4" s="48" customFormat="1" ht="20.45" customHeight="1">
      <c r="B38" s="78" t="s">
        <v>257</v>
      </c>
      <c r="C38" s="84">
        <v>254790</v>
      </c>
      <c r="D38" s="84">
        <v>252801</v>
      </c>
    </row>
    <row r="39" spans="2:4" s="48" customFormat="1" ht="20.45" customHeight="1">
      <c r="B39" s="200" t="s">
        <v>243</v>
      </c>
      <c r="C39" s="95">
        <v>20266126</v>
      </c>
      <c r="D39" s="95">
        <v>20682393</v>
      </c>
    </row>
    <row r="40" spans="2:4" s="48" customFormat="1" ht="20.45" customHeight="1">
      <c r="B40" s="200" t="s">
        <v>261</v>
      </c>
      <c r="C40" s="95">
        <v>31287930</v>
      </c>
      <c r="D40" s="95">
        <v>31887571</v>
      </c>
    </row>
    <row r="41" spans="2:4" s="48" customFormat="1" ht="20.45" customHeight="1">
      <c r="B41" s="200"/>
      <c r="C41" s="42"/>
      <c r="D41" s="42"/>
    </row>
    <row r="42" spans="2:4" s="48" customFormat="1" ht="20.45" customHeight="1">
      <c r="B42" s="213" t="s">
        <v>262</v>
      </c>
      <c r="C42" s="42"/>
      <c r="D42" s="42"/>
    </row>
    <row r="43" spans="2:4" s="48" customFormat="1" ht="20.45" customHeight="1">
      <c r="B43" s="78" t="s">
        <v>263</v>
      </c>
      <c r="C43" s="42">
        <v>11006853</v>
      </c>
      <c r="D43" s="42">
        <v>11006853</v>
      </c>
    </row>
    <row r="44" spans="2:4" s="48" customFormat="1" ht="20.45" customHeight="1">
      <c r="B44" s="78" t="s">
        <v>264</v>
      </c>
      <c r="C44" s="42">
        <v>2249721</v>
      </c>
      <c r="D44" s="42">
        <v>2249721</v>
      </c>
    </row>
    <row r="45" spans="2:4" s="48" customFormat="1" ht="20.45" customHeight="1">
      <c r="B45" s="78" t="s">
        <v>265</v>
      </c>
      <c r="C45" s="42">
        <v>10394823</v>
      </c>
      <c r="D45" s="42">
        <v>10394823</v>
      </c>
    </row>
    <row r="46" spans="2:4" s="48" customFormat="1" ht="20.45" customHeight="1">
      <c r="B46" s="78" t="s">
        <v>266</v>
      </c>
      <c r="C46" s="42">
        <v>-1836916</v>
      </c>
      <c r="D46" s="93">
        <v>-1874041</v>
      </c>
    </row>
    <row r="47" spans="2:4" ht="20.25" customHeight="1">
      <c r="B47" s="40" t="s">
        <v>267</v>
      </c>
      <c r="C47" s="247">
        <v>976584</v>
      </c>
      <c r="D47" s="92" t="s">
        <v>136</v>
      </c>
    </row>
    <row r="48" spans="2:4" ht="20.25" customHeight="1">
      <c r="B48" s="40" t="s">
        <v>268</v>
      </c>
      <c r="C48" s="248">
        <v>22791065</v>
      </c>
      <c r="D48" s="248">
        <v>21777356</v>
      </c>
    </row>
    <row r="49" spans="2:4" ht="20.25" customHeight="1">
      <c r="B49" s="38" t="s">
        <v>269</v>
      </c>
      <c r="C49" s="84">
        <v>6365</v>
      </c>
      <c r="D49" s="84">
        <v>5910</v>
      </c>
    </row>
    <row r="50" spans="2:4" ht="20.25" customHeight="1">
      <c r="B50" s="40" t="s">
        <v>270</v>
      </c>
      <c r="C50" s="95">
        <v>22797430</v>
      </c>
      <c r="D50" s="95">
        <v>21783266</v>
      </c>
    </row>
    <row r="51" spans="2:4" ht="18" customHeight="1" thickBot="1">
      <c r="B51" s="40" t="s">
        <v>271</v>
      </c>
      <c r="C51" s="210">
        <v>54085360</v>
      </c>
      <c r="D51" s="210">
        <v>53670837</v>
      </c>
    </row>
    <row r="52" spans="2:4" ht="15.75" thickTop="1"/>
    <row r="57" spans="2:4">
      <c r="B57" s="226"/>
    </row>
  </sheetData>
  <mergeCells count="3">
    <mergeCell ref="B8:B9"/>
    <mergeCell ref="C8:D8"/>
    <mergeCell ref="B4:D6"/>
  </mergeCells>
  <conditionalFormatting sqref="B47:B51 B10:D46 D47:D51 C48:C51">
    <cfRule type="expression" dxfId="5" priority="2">
      <formula>MOD(ROW(),2)=0</formula>
    </cfRule>
  </conditionalFormatting>
  <conditionalFormatting sqref="C47">
    <cfRule type="expression" dxfId="4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5:D44"/>
  <sheetViews>
    <sheetView showGridLines="0" showRowColHeaders="0" zoomScale="85" zoomScaleNormal="85" workbookViewId="0">
      <selection activeCell="G10" sqref="G10"/>
    </sheetView>
  </sheetViews>
  <sheetFormatPr defaultColWidth="8.7109375" defaultRowHeight="15"/>
  <cols>
    <col min="1" max="1" width="9.85546875" customWidth="1"/>
    <col min="2" max="2" width="54.42578125" customWidth="1"/>
    <col min="3" max="3" width="21" customWidth="1"/>
    <col min="4" max="4" width="21.85546875" customWidth="1"/>
    <col min="5" max="5" width="12.42578125" customWidth="1"/>
  </cols>
  <sheetData>
    <row r="5" spans="2:4">
      <c r="B5" s="283"/>
      <c r="C5" s="284"/>
      <c r="D5" s="284"/>
    </row>
    <row r="6" spans="2:4">
      <c r="B6" s="284"/>
      <c r="C6" s="284"/>
      <c r="D6" s="284"/>
    </row>
    <row r="7" spans="2:4" ht="7.5" customHeight="1">
      <c r="B7" s="284"/>
      <c r="C7" s="284"/>
      <c r="D7" s="284"/>
    </row>
    <row r="8" spans="2:4" ht="32.1" customHeight="1">
      <c r="B8" s="81" t="s">
        <v>272</v>
      </c>
      <c r="C8" s="2"/>
      <c r="D8" s="2"/>
    </row>
    <row r="9" spans="2:4" ht="31.5" customHeight="1">
      <c r="B9" s="296"/>
      <c r="C9" s="297" t="s">
        <v>100</v>
      </c>
      <c r="D9" s="298"/>
    </row>
    <row r="10" spans="2:4" ht="32.25" customHeight="1">
      <c r="B10" s="296"/>
      <c r="C10" s="77">
        <v>45016</v>
      </c>
      <c r="D10" s="77">
        <v>44651</v>
      </c>
    </row>
    <row r="11" spans="2:4" ht="21" customHeight="1">
      <c r="B11" s="40" t="s">
        <v>273</v>
      </c>
      <c r="C11" s="44">
        <v>8646937</v>
      </c>
      <c r="D11" s="44">
        <v>7847448</v>
      </c>
    </row>
    <row r="12" spans="2:4" ht="13.5" customHeight="1">
      <c r="B12" s="40"/>
      <c r="C12" s="42"/>
      <c r="D12" s="42"/>
    </row>
    <row r="13" spans="2:4" ht="21" customHeight="1">
      <c r="B13" s="40" t="s">
        <v>274</v>
      </c>
      <c r="C13" s="42"/>
      <c r="D13" s="42"/>
    </row>
    <row r="14" spans="2:4" ht="21" customHeight="1">
      <c r="B14" s="78" t="s">
        <v>384</v>
      </c>
      <c r="C14" s="42">
        <v>-4759051</v>
      </c>
      <c r="D14" s="42">
        <v>-4535695</v>
      </c>
    </row>
    <row r="15" spans="2:4" ht="21" customHeight="1">
      <c r="B15" s="78" t="s">
        <v>385</v>
      </c>
      <c r="C15" s="93">
        <v>-703281</v>
      </c>
      <c r="D15" s="93">
        <v>-491262</v>
      </c>
    </row>
    <row r="16" spans="2:4" ht="21" customHeight="1">
      <c r="B16" s="78" t="s">
        <v>386</v>
      </c>
      <c r="C16" s="84">
        <v>-1099776</v>
      </c>
      <c r="D16" s="84">
        <v>-924250</v>
      </c>
    </row>
    <row r="17" spans="2:4" ht="21" customHeight="1">
      <c r="B17" s="40"/>
      <c r="C17" s="44">
        <v>-6562108</v>
      </c>
      <c r="D17" s="44">
        <v>-5951207</v>
      </c>
    </row>
    <row r="18" spans="2:4" ht="14.25" customHeight="1">
      <c r="B18" s="40"/>
      <c r="C18" s="176"/>
      <c r="D18" s="176"/>
    </row>
    <row r="19" spans="2:4" ht="21" customHeight="1">
      <c r="B19" s="40" t="s">
        <v>275</v>
      </c>
      <c r="C19" s="95">
        <v>2084829</v>
      </c>
      <c r="D19" s="95">
        <v>1896241</v>
      </c>
    </row>
    <row r="20" spans="2:4" ht="14.25" customHeight="1">
      <c r="B20" s="38"/>
      <c r="C20" s="42"/>
      <c r="D20" s="42"/>
    </row>
    <row r="21" spans="2:4" ht="21" customHeight="1">
      <c r="B21" s="40" t="s">
        <v>387</v>
      </c>
      <c r="C21" s="93"/>
      <c r="D21" s="93"/>
    </row>
    <row r="22" spans="2:4" ht="21" customHeight="1">
      <c r="B22" s="38" t="s">
        <v>382</v>
      </c>
      <c r="C22" s="42">
        <v>-7926</v>
      </c>
      <c r="D22" s="42">
        <v>-43092</v>
      </c>
    </row>
    <row r="23" spans="2:4" ht="21" customHeight="1">
      <c r="B23" s="38" t="s">
        <v>388</v>
      </c>
      <c r="C23" s="42">
        <v>-158671</v>
      </c>
      <c r="D23" s="42">
        <v>-155748</v>
      </c>
    </row>
    <row r="24" spans="2:4" ht="21" customHeight="1">
      <c r="B24" s="38" t="s">
        <v>389</v>
      </c>
      <c r="C24" s="176">
        <v>-211968</v>
      </c>
      <c r="D24" s="176">
        <v>-248925</v>
      </c>
    </row>
    <row r="25" spans="2:4" ht="21" customHeight="1">
      <c r="B25" s="38"/>
      <c r="C25" s="95">
        <v>-378565</v>
      </c>
      <c r="D25" s="95">
        <v>-447765</v>
      </c>
    </row>
    <row r="26" spans="2:4" ht="14.25" customHeight="1">
      <c r="B26" s="38"/>
      <c r="C26" s="42"/>
      <c r="D26" s="42"/>
    </row>
    <row r="27" spans="2:4" ht="21" customHeight="1">
      <c r="B27" s="38" t="s">
        <v>390</v>
      </c>
      <c r="C27" s="176">
        <v>153041</v>
      </c>
      <c r="D27" s="176">
        <v>184428</v>
      </c>
    </row>
    <row r="28" spans="2:4" ht="25.5">
      <c r="B28" s="40" t="s">
        <v>391</v>
      </c>
      <c r="C28" s="92">
        <v>1859305</v>
      </c>
      <c r="D28" s="92">
        <v>1632904</v>
      </c>
    </row>
    <row r="29" spans="2:4" ht="25.5" customHeight="1">
      <c r="B29" s="38"/>
      <c r="C29" s="42"/>
      <c r="D29" s="42"/>
    </row>
    <row r="30" spans="2:4" ht="14.25" customHeight="1">
      <c r="B30" s="38" t="s">
        <v>277</v>
      </c>
      <c r="C30" s="93">
        <v>329784</v>
      </c>
      <c r="D30" s="93">
        <v>1109025</v>
      </c>
    </row>
    <row r="31" spans="2:4" ht="21" customHeight="1">
      <c r="B31" s="38" t="s">
        <v>278</v>
      </c>
      <c r="C31" s="84">
        <v>-435698</v>
      </c>
      <c r="D31" s="84">
        <v>-794862</v>
      </c>
    </row>
    <row r="32" spans="2:4" ht="21" customHeight="1">
      <c r="B32" s="38"/>
      <c r="C32" s="92">
        <v>-105914</v>
      </c>
      <c r="D32" s="92">
        <v>314163</v>
      </c>
    </row>
    <row r="33" spans="2:4" ht="21" customHeight="1">
      <c r="B33" s="38"/>
      <c r="C33" s="254"/>
      <c r="D33" s="254"/>
    </row>
    <row r="34" spans="2:4" ht="32.25" customHeight="1">
      <c r="B34" s="40" t="s">
        <v>392</v>
      </c>
      <c r="C34" s="92">
        <v>1753391</v>
      </c>
      <c r="D34" s="92">
        <v>1947067</v>
      </c>
    </row>
    <row r="35" spans="2:4" ht="21" customHeight="1">
      <c r="B35" s="38"/>
      <c r="C35" s="42"/>
      <c r="D35" s="42"/>
    </row>
    <row r="36" spans="2:4" ht="14.25" customHeight="1">
      <c r="B36" s="38" t="s">
        <v>393</v>
      </c>
      <c r="C36" s="93">
        <v>-399333</v>
      </c>
      <c r="D36" s="93">
        <v>-573914</v>
      </c>
    </row>
    <row r="37" spans="2:4" ht="32.25" customHeight="1">
      <c r="B37" s="38" t="s">
        <v>394</v>
      </c>
      <c r="C37" s="84">
        <v>44148</v>
      </c>
      <c r="D37" s="84">
        <v>82418</v>
      </c>
    </row>
    <row r="38" spans="2:4" ht="21" customHeight="1">
      <c r="B38" s="40" t="s">
        <v>395</v>
      </c>
      <c r="C38" s="92">
        <v>1398206</v>
      </c>
      <c r="D38" s="92">
        <v>1455571</v>
      </c>
    </row>
    <row r="39" spans="2:4" ht="22.5" customHeight="1">
      <c r="B39" s="40" t="s">
        <v>396</v>
      </c>
      <c r="C39" s="93"/>
      <c r="D39" s="93"/>
    </row>
    <row r="40" spans="2:4" ht="22.5" customHeight="1">
      <c r="B40" s="40" t="s">
        <v>397</v>
      </c>
      <c r="C40" s="94">
        <v>1397538</v>
      </c>
      <c r="D40" s="94">
        <v>1455189</v>
      </c>
    </row>
    <row r="41" spans="2:4" ht="22.5" customHeight="1">
      <c r="B41" s="38" t="s">
        <v>398</v>
      </c>
      <c r="C41" s="42">
        <v>668</v>
      </c>
      <c r="D41" s="42">
        <v>382</v>
      </c>
    </row>
    <row r="42" spans="2:4" ht="22.5" customHeight="1" thickBot="1">
      <c r="B42" s="38"/>
      <c r="C42" s="253">
        <v>1398206</v>
      </c>
      <c r="D42" s="253">
        <v>1455571</v>
      </c>
    </row>
    <row r="43" spans="2:4" ht="22.5" customHeight="1" thickTop="1">
      <c r="B43" s="40" t="s">
        <v>399</v>
      </c>
      <c r="C43" s="249">
        <v>0.64</v>
      </c>
      <c r="D43" s="249">
        <v>0.66</v>
      </c>
    </row>
    <row r="44" spans="2:4" ht="22.5" customHeight="1">
      <c r="B44" s="40" t="s">
        <v>400</v>
      </c>
      <c r="C44" s="249">
        <v>0.64</v>
      </c>
      <c r="D44" s="249">
        <v>0.66</v>
      </c>
    </row>
  </sheetData>
  <mergeCells count="3">
    <mergeCell ref="B9:B10"/>
    <mergeCell ref="C9:D9"/>
    <mergeCell ref="B5:D7"/>
  </mergeCells>
  <conditionalFormatting sqref="B11:D44">
    <cfRule type="expression" dxfId="3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6"/>
  <sheetViews>
    <sheetView showGridLines="0" showRowColHeaders="0" zoomScale="80" zoomScaleNormal="80" workbookViewId="0">
      <selection activeCell="B13" sqref="B13"/>
    </sheetView>
  </sheetViews>
  <sheetFormatPr defaultColWidth="8.85546875" defaultRowHeight="14.25" customHeight="1"/>
  <cols>
    <col min="1" max="1" width="9.85546875" style="2" customWidth="1"/>
    <col min="2" max="2" width="53.42578125" style="2" customWidth="1"/>
    <col min="3" max="3" width="16.85546875" style="3" customWidth="1"/>
    <col min="4" max="4" width="13.42578125" style="4" customWidth="1"/>
    <col min="5" max="5" width="20.85546875" style="3" bestFit="1" customWidth="1"/>
    <col min="6" max="6" width="15.140625" style="2" customWidth="1"/>
    <col min="7" max="7" width="4" style="2" customWidth="1"/>
    <col min="8" max="8" width="9.28515625" style="196" customWidth="1"/>
    <col min="9" max="13" width="8.7109375" style="2" customWidth="1"/>
    <col min="14" max="16384" width="8.85546875" style="2"/>
  </cols>
  <sheetData>
    <row r="1" spans="2:7" ht="14.25" customHeight="1">
      <c r="B1" s="257"/>
      <c r="C1" s="258"/>
      <c r="D1" s="258"/>
      <c r="E1" s="258"/>
      <c r="F1" s="258"/>
      <c r="G1" s="258"/>
    </row>
    <row r="2" spans="2:7" ht="14.25" customHeight="1">
      <c r="B2" s="258"/>
      <c r="C2" s="258"/>
      <c r="D2" s="258"/>
      <c r="E2" s="258"/>
      <c r="F2" s="258"/>
      <c r="G2" s="258"/>
    </row>
    <row r="3" spans="2:7" ht="14.25" customHeight="1">
      <c r="B3" s="258"/>
      <c r="C3" s="258"/>
      <c r="D3" s="258"/>
      <c r="E3" s="258"/>
      <c r="F3" s="258"/>
      <c r="G3" s="258"/>
    </row>
    <row r="4" spans="2:7" ht="14.25" customHeight="1">
      <c r="B4" s="258"/>
      <c r="C4" s="258"/>
      <c r="D4" s="258"/>
      <c r="E4" s="258"/>
      <c r="F4" s="258"/>
      <c r="G4" s="258"/>
    </row>
    <row r="5" spans="2:7" ht="14.25" customHeight="1">
      <c r="B5" s="258"/>
      <c r="C5" s="258"/>
      <c r="D5" s="258"/>
      <c r="E5" s="258"/>
      <c r="F5" s="258"/>
      <c r="G5" s="258"/>
    </row>
    <row r="6" spans="2:7">
      <c r="B6" s="258"/>
      <c r="C6" s="258"/>
      <c r="D6" s="258"/>
      <c r="E6" s="258"/>
      <c r="F6" s="258"/>
      <c r="G6" s="258"/>
    </row>
    <row r="7" spans="2:7" ht="20.45" customHeight="1"/>
    <row r="8" spans="2:7" ht="14.25" customHeight="1">
      <c r="B8" s="259" t="s">
        <v>358</v>
      </c>
      <c r="C8" s="260"/>
      <c r="D8" s="260"/>
      <c r="E8" s="260"/>
      <c r="F8" s="260"/>
    </row>
    <row r="9" spans="2:7" ht="21.75" customHeight="1">
      <c r="B9" s="229" t="s">
        <v>0</v>
      </c>
      <c r="C9" s="230" t="s">
        <v>359</v>
      </c>
      <c r="D9" s="231" t="s">
        <v>1</v>
      </c>
      <c r="E9" s="120" t="s">
        <v>360</v>
      </c>
      <c r="F9" s="120" t="s">
        <v>3</v>
      </c>
    </row>
    <row r="10" spans="2:7" ht="21.75" customHeight="1">
      <c r="B10" s="232" t="s">
        <v>2</v>
      </c>
      <c r="C10" s="233">
        <v>925247</v>
      </c>
      <c r="D10" s="234">
        <v>1</v>
      </c>
      <c r="E10" s="233">
        <v>925247</v>
      </c>
      <c r="F10" s="233"/>
    </row>
    <row r="11" spans="2:7" ht="21.75" customHeight="1">
      <c r="B11" s="235" t="s">
        <v>4</v>
      </c>
      <c r="C11" s="236">
        <v>810629</v>
      </c>
      <c r="D11" s="237">
        <v>1</v>
      </c>
      <c r="E11" s="236">
        <v>810629</v>
      </c>
      <c r="F11" s="238">
        <v>15676</v>
      </c>
    </row>
    <row r="12" spans="2:7" ht="21.75" customHeight="1">
      <c r="B12" s="239" t="s">
        <v>5</v>
      </c>
      <c r="C12" s="236">
        <v>75310</v>
      </c>
      <c r="D12" s="240">
        <v>1</v>
      </c>
      <c r="E12" s="236">
        <v>75310</v>
      </c>
      <c r="F12" s="238">
        <v>11232</v>
      </c>
    </row>
    <row r="13" spans="2:7" ht="21.75" customHeight="1">
      <c r="B13" s="239" t="s">
        <v>6</v>
      </c>
      <c r="C13" s="241">
        <v>30575</v>
      </c>
      <c r="D13" s="240">
        <v>1</v>
      </c>
      <c r="E13" s="241">
        <v>30575</v>
      </c>
      <c r="F13" s="242">
        <v>12844</v>
      </c>
    </row>
    <row r="14" spans="2:7" ht="21.75" customHeight="1">
      <c r="B14" s="239" t="s">
        <v>7</v>
      </c>
      <c r="C14" s="241">
        <v>8734</v>
      </c>
      <c r="D14" s="240">
        <v>1</v>
      </c>
      <c r="E14" s="241">
        <v>8734</v>
      </c>
      <c r="F14" s="242">
        <v>15128</v>
      </c>
    </row>
    <row r="15" spans="2:7" ht="21.75" customHeight="1">
      <c r="B15" s="232" t="s">
        <v>8</v>
      </c>
      <c r="C15" s="243">
        <v>3453500</v>
      </c>
      <c r="D15" s="244">
        <v>0.21679999999999999</v>
      </c>
      <c r="E15" s="243">
        <v>748719</v>
      </c>
      <c r="F15" s="243"/>
    </row>
    <row r="16" spans="2:7" ht="21.75" customHeight="1">
      <c r="B16" s="245" t="s">
        <v>361</v>
      </c>
      <c r="C16" s="246"/>
      <c r="D16" s="246"/>
      <c r="E16" s="246">
        <f>E15+E10</f>
        <v>1673966</v>
      </c>
      <c r="F16" s="246"/>
    </row>
  </sheetData>
  <mergeCells count="2">
    <mergeCell ref="B1:G6"/>
    <mergeCell ref="B8:F8"/>
  </mergeCells>
  <conditionalFormatting sqref="B10:E15">
    <cfRule type="expression" dxfId="39" priority="5">
      <formula>MOD(ROW(),2)=0</formula>
    </cfRule>
    <cfRule type="expression" dxfId="38" priority="6">
      <formula>MOD(ROW(),2)=0</formula>
    </cfRule>
    <cfRule type="expression" dxfId="37" priority="7">
      <formula>MOD(ROW(),2)=0</formula>
    </cfRule>
    <cfRule type="expression" dxfId="36" priority="8">
      <formula>MOD(ROW(),2)=0</formula>
    </cfRule>
  </conditionalFormatting>
  <conditionalFormatting sqref="F10:F15">
    <cfRule type="expression" dxfId="35" priority="1">
      <formula>MOD(ROW(),2)=0</formula>
    </cfRule>
    <cfRule type="expression" dxfId="34" priority="2">
      <formula>MOD(ROW(),2)=0</formula>
    </cfRule>
    <cfRule type="expression" dxfId="33" priority="3">
      <formula>MOD(ROW(),2)=0</formula>
    </cfRule>
    <cfRule type="expression" dxfId="32" priority="4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7:D73"/>
  <sheetViews>
    <sheetView showGridLines="0" showRowColHeaders="0" zoomScale="80" zoomScaleNormal="80" workbookViewId="0">
      <selection activeCell="C25" sqref="C25"/>
    </sheetView>
  </sheetViews>
  <sheetFormatPr defaultColWidth="8.7109375" defaultRowHeight="15"/>
  <cols>
    <col min="1" max="1" width="9.85546875" customWidth="1"/>
    <col min="2" max="2" width="90.140625" customWidth="1"/>
    <col min="3" max="4" width="19.28515625" customWidth="1"/>
    <col min="5" max="5" width="2.85546875" customWidth="1"/>
  </cols>
  <sheetData>
    <row r="7" spans="2:4" ht="9.6" customHeight="1">
      <c r="B7" s="261"/>
      <c r="C7" s="262"/>
      <c r="D7" s="262"/>
    </row>
    <row r="8" spans="2:4">
      <c r="B8" s="17" t="s">
        <v>78</v>
      </c>
      <c r="C8" s="2"/>
      <c r="D8" s="2"/>
    </row>
    <row r="9" spans="2:4" ht="32.450000000000003" customHeight="1">
      <c r="B9" s="296"/>
      <c r="C9" s="297" t="s">
        <v>79</v>
      </c>
      <c r="D9" s="298"/>
    </row>
    <row r="10" spans="2:4" ht="36.6" customHeight="1">
      <c r="B10" s="296"/>
      <c r="C10" s="77">
        <v>45016</v>
      </c>
      <c r="D10" s="77">
        <v>44651</v>
      </c>
    </row>
    <row r="11" spans="2:4" ht="21" customHeight="1">
      <c r="B11" s="202" t="s">
        <v>279</v>
      </c>
      <c r="C11" s="42"/>
      <c r="D11" s="201"/>
    </row>
    <row r="12" spans="2:4" ht="21" customHeight="1">
      <c r="B12" s="203" t="s">
        <v>280</v>
      </c>
      <c r="C12" s="42">
        <v>1398206</v>
      </c>
      <c r="D12" s="93">
        <v>1455571</v>
      </c>
    </row>
    <row r="13" spans="2:4" ht="21" customHeight="1">
      <c r="B13" s="202" t="s">
        <v>281</v>
      </c>
      <c r="C13" s="42"/>
      <c r="D13" s="93"/>
    </row>
    <row r="14" spans="2:4" ht="21" customHeight="1">
      <c r="B14" s="203" t="s">
        <v>235</v>
      </c>
      <c r="C14" s="42">
        <v>-44148</v>
      </c>
      <c r="D14" s="93">
        <v>-82418</v>
      </c>
    </row>
    <row r="15" spans="2:4" ht="21" customHeight="1">
      <c r="B15" s="203" t="s">
        <v>129</v>
      </c>
      <c r="C15" s="42">
        <v>302932</v>
      </c>
      <c r="D15" s="93">
        <v>283909</v>
      </c>
    </row>
    <row r="16" spans="2:4" ht="27.75" customHeight="1">
      <c r="B16" s="203" t="s">
        <v>282</v>
      </c>
      <c r="C16" s="42">
        <v>62032</v>
      </c>
      <c r="D16" s="93">
        <v>7944</v>
      </c>
    </row>
    <row r="17" spans="2:4" ht="21" customHeight="1">
      <c r="B17" s="203" t="s">
        <v>283</v>
      </c>
      <c r="C17" s="42">
        <v>-15583</v>
      </c>
      <c r="D17" s="93" t="s">
        <v>136</v>
      </c>
    </row>
    <row r="18" spans="2:4" ht="21" customHeight="1">
      <c r="B18" s="203" t="s">
        <v>276</v>
      </c>
      <c r="C18" s="42">
        <v>-153041</v>
      </c>
      <c r="D18" s="93">
        <v>-184428</v>
      </c>
    </row>
    <row r="19" spans="2:4" ht="21" customHeight="1">
      <c r="B19" s="203" t="s">
        <v>284</v>
      </c>
      <c r="C19" s="42">
        <v>-377909</v>
      </c>
      <c r="D19" s="93">
        <v>-360971</v>
      </c>
    </row>
    <row r="20" spans="2:4" ht="21" customHeight="1">
      <c r="B20" s="203" t="s">
        <v>285</v>
      </c>
      <c r="C20" s="42">
        <v>253506</v>
      </c>
      <c r="D20" s="93">
        <v>226861</v>
      </c>
    </row>
    <row r="21" spans="2:4" ht="21" customHeight="1">
      <c r="B21" s="203" t="s">
        <v>286</v>
      </c>
      <c r="C21" s="42">
        <v>-103814</v>
      </c>
      <c r="D21" s="93">
        <v>-842700</v>
      </c>
    </row>
    <row r="22" spans="2:4" ht="21" customHeight="1">
      <c r="B22" s="203" t="s">
        <v>287</v>
      </c>
      <c r="C22" s="42">
        <v>-695989</v>
      </c>
      <c r="D22" s="93">
        <v>-436718</v>
      </c>
    </row>
    <row r="23" spans="2:4" ht="21" customHeight="1">
      <c r="B23" s="203" t="s">
        <v>288</v>
      </c>
      <c r="C23" s="42">
        <v>-30487</v>
      </c>
      <c r="D23" s="93" t="s">
        <v>136</v>
      </c>
    </row>
    <row r="24" spans="2:4" ht="21" customHeight="1">
      <c r="B24" s="203" t="s">
        <v>289</v>
      </c>
      <c r="C24" s="42">
        <v>3542</v>
      </c>
      <c r="D24" s="93">
        <v>1600</v>
      </c>
    </row>
    <row r="25" spans="2:4" ht="21" customHeight="1">
      <c r="B25" s="203" t="s">
        <v>290</v>
      </c>
      <c r="C25" s="42">
        <v>118792</v>
      </c>
      <c r="D25" s="93">
        <v>163330</v>
      </c>
    </row>
    <row r="26" spans="2:4" ht="21" customHeight="1">
      <c r="B26" s="203" t="s">
        <v>291</v>
      </c>
      <c r="C26" s="42">
        <v>12725</v>
      </c>
      <c r="D26" s="93">
        <v>456647</v>
      </c>
    </row>
    <row r="27" spans="2:4" ht="26.25" customHeight="1">
      <c r="B27" s="203" t="s">
        <v>292</v>
      </c>
      <c r="C27" s="42">
        <v>-20840</v>
      </c>
      <c r="D27" s="93">
        <v>700107</v>
      </c>
    </row>
    <row r="28" spans="2:4" ht="21" customHeight="1">
      <c r="B28" s="203" t="s">
        <v>293</v>
      </c>
      <c r="C28" s="42">
        <v>111292</v>
      </c>
      <c r="D28" s="93">
        <v>167520</v>
      </c>
    </row>
    <row r="29" spans="2:4">
      <c r="B29" s="203" t="s">
        <v>144</v>
      </c>
      <c r="C29" s="42">
        <v>5557</v>
      </c>
      <c r="D29" s="93">
        <v>-7009</v>
      </c>
    </row>
    <row r="30" spans="2:4" ht="21" customHeight="1">
      <c r="B30" s="38" t="s">
        <v>90</v>
      </c>
      <c r="C30" s="222">
        <v>826773</v>
      </c>
      <c r="D30" s="222">
        <v>1549245</v>
      </c>
    </row>
    <row r="31" spans="2:4" ht="21" customHeight="1">
      <c r="B31" s="203" t="s">
        <v>294</v>
      </c>
      <c r="C31" s="94"/>
      <c r="D31" s="94"/>
    </row>
    <row r="32" spans="2:4" ht="21" customHeight="1">
      <c r="B32" s="203" t="s">
        <v>295</v>
      </c>
      <c r="C32" s="93">
        <v>-152336</v>
      </c>
      <c r="D32" s="93">
        <v>-408167</v>
      </c>
    </row>
    <row r="33" spans="2:4" ht="21" customHeight="1">
      <c r="B33" s="203" t="s">
        <v>296</v>
      </c>
      <c r="C33" s="93">
        <v>-104737</v>
      </c>
      <c r="D33" s="93">
        <v>259715</v>
      </c>
    </row>
    <row r="34" spans="2:4" ht="21" customHeight="1">
      <c r="B34" s="203" t="s">
        <v>224</v>
      </c>
      <c r="C34" s="93">
        <v>159821</v>
      </c>
      <c r="D34" s="93">
        <v>-148888</v>
      </c>
    </row>
    <row r="35" spans="2:4" ht="21" customHeight="1">
      <c r="B35" s="203" t="s">
        <v>297</v>
      </c>
      <c r="C35" s="93">
        <v>16716</v>
      </c>
      <c r="D35" s="93">
        <v>-25595</v>
      </c>
    </row>
    <row r="36" spans="2:4" ht="21" customHeight="1">
      <c r="B36" s="203" t="s">
        <v>298</v>
      </c>
      <c r="C36" s="93">
        <v>99708</v>
      </c>
      <c r="D36" s="93" t="s">
        <v>136</v>
      </c>
    </row>
    <row r="37" spans="2:4" ht="21" customHeight="1">
      <c r="B37" s="203" t="s">
        <v>299</v>
      </c>
      <c r="C37" s="93">
        <v>223937</v>
      </c>
      <c r="D37" s="93">
        <v>155765</v>
      </c>
    </row>
    <row r="38" spans="2:4" ht="21" customHeight="1">
      <c r="B38" s="203" t="s">
        <v>144</v>
      </c>
      <c r="C38" s="93">
        <v>-106035</v>
      </c>
      <c r="D38" s="93">
        <v>94210</v>
      </c>
    </row>
    <row r="39" spans="2:4" ht="21" customHeight="1">
      <c r="B39" s="38" t="s">
        <v>90</v>
      </c>
      <c r="C39" s="222">
        <v>137074</v>
      </c>
      <c r="D39" s="222">
        <v>-72960</v>
      </c>
    </row>
    <row r="40" spans="2:4" ht="21" customHeight="1">
      <c r="B40" s="203" t="s">
        <v>300</v>
      </c>
      <c r="C40" s="94"/>
      <c r="D40" s="94"/>
    </row>
    <row r="41" spans="2:4" ht="21" customHeight="1">
      <c r="B41" s="203" t="s">
        <v>245</v>
      </c>
      <c r="C41" s="93">
        <v>-384381</v>
      </c>
      <c r="D41" s="93">
        <v>-440688</v>
      </c>
    </row>
    <row r="42" spans="2:4" ht="21" customHeight="1">
      <c r="B42" s="203" t="s">
        <v>247</v>
      </c>
      <c r="C42" s="93">
        <v>190473</v>
      </c>
      <c r="D42" s="93">
        <v>171815</v>
      </c>
    </row>
    <row r="43" spans="2:4" ht="21" customHeight="1">
      <c r="B43" s="203" t="s">
        <v>301</v>
      </c>
      <c r="C43" s="93">
        <v>413266</v>
      </c>
      <c r="D43" s="93">
        <v>568746</v>
      </c>
    </row>
    <row r="44" spans="2:4" ht="21" customHeight="1">
      <c r="B44" s="203" t="s">
        <v>251</v>
      </c>
      <c r="C44" s="93">
        <v>-28013</v>
      </c>
      <c r="D44" s="93">
        <v>-18159</v>
      </c>
    </row>
    <row r="45" spans="2:4" ht="21" customHeight="1">
      <c r="B45" s="203" t="s">
        <v>246</v>
      </c>
      <c r="C45" s="93">
        <v>2113</v>
      </c>
      <c r="D45" s="93">
        <v>-239715</v>
      </c>
    </row>
    <row r="46" spans="2:4" ht="21" customHeight="1">
      <c r="B46" s="203" t="s">
        <v>293</v>
      </c>
      <c r="C46" s="93">
        <v>-119515</v>
      </c>
      <c r="D46" s="93">
        <v>-110912</v>
      </c>
    </row>
    <row r="47" spans="2:4" ht="21" customHeight="1">
      <c r="B47" s="203" t="s">
        <v>302</v>
      </c>
      <c r="C47" s="93">
        <v>36821</v>
      </c>
      <c r="D47" s="93">
        <v>-274135</v>
      </c>
    </row>
    <row r="48" spans="2:4" ht="21" customHeight="1">
      <c r="B48" s="203" t="s">
        <v>144</v>
      </c>
      <c r="C48" s="93">
        <v>219330</v>
      </c>
      <c r="D48" s="93">
        <v>42742</v>
      </c>
    </row>
    <row r="49" spans="2:4" ht="21" customHeight="1">
      <c r="B49" s="203" t="s">
        <v>90</v>
      </c>
      <c r="C49" s="250">
        <v>330094</v>
      </c>
      <c r="D49" s="250">
        <v>-300306</v>
      </c>
    </row>
    <row r="50" spans="2:4" ht="21" customHeight="1">
      <c r="B50" s="202" t="s">
        <v>303</v>
      </c>
      <c r="C50" s="211">
        <v>1293941</v>
      </c>
      <c r="D50" s="211">
        <v>1175979</v>
      </c>
    </row>
    <row r="51" spans="2:4" ht="21" customHeight="1">
      <c r="B51" s="203" t="s">
        <v>304</v>
      </c>
      <c r="C51" s="93">
        <v>-97999</v>
      </c>
      <c r="D51" s="93">
        <v>-140990</v>
      </c>
    </row>
    <row r="52" spans="2:4" ht="21" customHeight="1">
      <c r="B52" s="203" t="s">
        <v>305</v>
      </c>
      <c r="C52" s="93">
        <v>-624</v>
      </c>
      <c r="D52" s="93">
        <v>-331</v>
      </c>
    </row>
    <row r="53" spans="2:4" ht="21" customHeight="1">
      <c r="B53" s="203" t="s">
        <v>306</v>
      </c>
      <c r="C53" s="93">
        <v>-238148</v>
      </c>
      <c r="D53" s="93">
        <v>-57686</v>
      </c>
    </row>
    <row r="54" spans="2:4" ht="21" customHeight="1" thickBot="1">
      <c r="B54" s="202" t="s">
        <v>307</v>
      </c>
      <c r="C54" s="251">
        <v>957170</v>
      </c>
      <c r="D54" s="252">
        <v>976972</v>
      </c>
    </row>
    <row r="55" spans="2:4" ht="21" customHeight="1" thickTop="1">
      <c r="B55" s="40" t="s">
        <v>72</v>
      </c>
      <c r="C55" s="94"/>
      <c r="D55" s="94"/>
    </row>
    <row r="56" spans="2:4" ht="21" customHeight="1">
      <c r="B56" s="202" t="s">
        <v>375</v>
      </c>
      <c r="C56" s="93"/>
      <c r="D56" s="93"/>
    </row>
    <row r="57" spans="2:4" ht="21" customHeight="1">
      <c r="B57" s="203" t="s">
        <v>308</v>
      </c>
      <c r="C57" s="93">
        <v>384171</v>
      </c>
      <c r="D57" s="93">
        <v>911957</v>
      </c>
    </row>
    <row r="58" spans="2:4" ht="21" customHeight="1">
      <c r="B58" s="203" t="s">
        <v>309</v>
      </c>
      <c r="C58" s="93" t="s">
        <v>136</v>
      </c>
      <c r="D58" s="93">
        <v>-10502</v>
      </c>
    </row>
    <row r="59" spans="2:4" ht="21" customHeight="1">
      <c r="B59" s="203" t="s">
        <v>310</v>
      </c>
      <c r="C59" s="93"/>
      <c r="D59" s="93"/>
    </row>
    <row r="60" spans="2:4" ht="21" customHeight="1">
      <c r="B60" s="203" t="s">
        <v>311</v>
      </c>
      <c r="C60" s="93">
        <v>-6300</v>
      </c>
      <c r="D60" s="93" t="s">
        <v>136</v>
      </c>
    </row>
    <row r="61" spans="2:4" ht="21" customHeight="1">
      <c r="B61" s="203" t="s">
        <v>312</v>
      </c>
      <c r="C61" s="93">
        <v>30487</v>
      </c>
      <c r="D61" s="93" t="s">
        <v>136</v>
      </c>
    </row>
    <row r="62" spans="2:4" ht="21" customHeight="1">
      <c r="B62" s="203" t="s">
        <v>313</v>
      </c>
      <c r="C62" s="93">
        <v>-93295</v>
      </c>
      <c r="D62" s="93">
        <v>-12181</v>
      </c>
    </row>
    <row r="63" spans="2:4" ht="21" customHeight="1">
      <c r="B63" s="203" t="s">
        <v>314</v>
      </c>
      <c r="C63" s="93">
        <v>-27222</v>
      </c>
      <c r="D63" s="93">
        <v>-14775</v>
      </c>
    </row>
    <row r="64" spans="2:4" ht="21" customHeight="1">
      <c r="B64" s="203" t="s">
        <v>315</v>
      </c>
      <c r="C64" s="93">
        <v>-641225</v>
      </c>
      <c r="D64" s="93">
        <v>-418905</v>
      </c>
    </row>
    <row r="65" spans="2:4" ht="21" customHeight="1" thickBot="1">
      <c r="B65" s="202" t="s">
        <v>316</v>
      </c>
      <c r="C65" s="251">
        <v>-353384</v>
      </c>
      <c r="D65" s="252">
        <v>455594</v>
      </c>
    </row>
    <row r="66" spans="2:4" ht="21" customHeight="1" thickTop="1">
      <c r="B66" s="202" t="s">
        <v>72</v>
      </c>
      <c r="C66" s="94"/>
      <c r="D66" s="94"/>
    </row>
    <row r="67" spans="2:4" ht="21" customHeight="1">
      <c r="B67" s="202" t="s">
        <v>317</v>
      </c>
      <c r="C67" s="93"/>
      <c r="D67" s="93"/>
    </row>
    <row r="68" spans="2:4" ht="21" customHeight="1">
      <c r="B68" s="203" t="s">
        <v>318</v>
      </c>
      <c r="C68" s="93">
        <v>-428532</v>
      </c>
      <c r="D68" s="93">
        <v>-829673</v>
      </c>
    </row>
    <row r="69" spans="2:4" ht="21" customHeight="1">
      <c r="B69" s="203" t="s">
        <v>319</v>
      </c>
      <c r="C69" s="93">
        <v>-15736</v>
      </c>
      <c r="D69" s="93">
        <v>-18729</v>
      </c>
    </row>
    <row r="70" spans="2:4" ht="21" customHeight="1">
      <c r="B70" s="202" t="s">
        <v>320</v>
      </c>
      <c r="C70" s="94">
        <v>-444269</v>
      </c>
      <c r="D70" s="94">
        <v>-848402</v>
      </c>
    </row>
    <row r="71" spans="2:4" ht="21" customHeight="1" thickBot="1">
      <c r="B71" s="202" t="s">
        <v>321</v>
      </c>
      <c r="C71" s="96">
        <v>159517</v>
      </c>
      <c r="D71" s="253">
        <v>584164</v>
      </c>
    </row>
    <row r="72" spans="2:4" ht="21" customHeight="1" thickTop="1">
      <c r="B72" s="203" t="s">
        <v>322</v>
      </c>
      <c r="C72" s="93">
        <v>1440661</v>
      </c>
      <c r="D72" s="93">
        <v>825208</v>
      </c>
    </row>
    <row r="73" spans="2:4" ht="21" customHeight="1">
      <c r="B73" s="38" t="s">
        <v>323</v>
      </c>
      <c r="C73" s="93">
        <v>1600178</v>
      </c>
      <c r="D73" s="93">
        <v>1409372</v>
      </c>
    </row>
  </sheetData>
  <mergeCells count="3">
    <mergeCell ref="B7:D7"/>
    <mergeCell ref="B9:B10"/>
    <mergeCell ref="C9:D9"/>
  </mergeCells>
  <conditionalFormatting sqref="B11:B73 D11:D73">
    <cfRule type="expression" dxfId="2" priority="3">
      <formula>MOD(ROW(),2)=0</formula>
    </cfRule>
  </conditionalFormatting>
  <conditionalFormatting sqref="C30:C73">
    <cfRule type="expression" dxfId="1" priority="2">
      <formula>MOD(ROW(),2)=0</formula>
    </cfRule>
  </conditionalFormatting>
  <conditionalFormatting sqref="C11:C29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7:E34"/>
  <sheetViews>
    <sheetView showGridLines="0" showRowColHeaders="0" zoomScale="85" zoomScaleNormal="85" workbookViewId="0">
      <selection activeCell="G15" sqref="G15"/>
    </sheetView>
  </sheetViews>
  <sheetFormatPr defaultColWidth="8.7109375" defaultRowHeight="15"/>
  <cols>
    <col min="1" max="1" width="9.85546875" customWidth="1"/>
    <col min="2" max="2" width="67.5703125" customWidth="1"/>
    <col min="3" max="4" width="12.140625" customWidth="1"/>
    <col min="5" max="5" width="10.85546875" customWidth="1"/>
    <col min="6" max="6" width="8.7109375" customWidth="1"/>
  </cols>
  <sheetData>
    <row r="7" spans="2:5" ht="9.6" customHeight="1">
      <c r="B7" s="261"/>
      <c r="C7" s="262"/>
      <c r="D7" s="262"/>
    </row>
    <row r="8" spans="2:5" ht="9.6" customHeight="1">
      <c r="B8" s="97"/>
      <c r="C8" s="15"/>
      <c r="D8" s="15"/>
    </row>
    <row r="9" spans="2:5" ht="21.75" customHeight="1">
      <c r="B9" s="98" t="s">
        <v>324</v>
      </c>
      <c r="C9" s="132">
        <v>44986</v>
      </c>
      <c r="D9" s="54">
        <v>2022</v>
      </c>
      <c r="E9" s="54" t="s">
        <v>132</v>
      </c>
    </row>
    <row r="10" spans="2:5" ht="10.5" customHeight="1" thickBot="1">
      <c r="B10" s="56"/>
      <c r="C10" s="56"/>
      <c r="D10" s="56"/>
      <c r="E10" s="56"/>
    </row>
    <row r="11" spans="2:5" ht="15.75" thickBot="1">
      <c r="B11" s="300" t="s">
        <v>325</v>
      </c>
      <c r="C11" s="300"/>
      <c r="D11" s="300"/>
      <c r="E11" s="300"/>
    </row>
    <row r="12" spans="2:5">
      <c r="B12" s="177" t="s">
        <v>326</v>
      </c>
      <c r="C12" s="178">
        <v>11.34</v>
      </c>
      <c r="D12" s="179">
        <v>10.84</v>
      </c>
      <c r="E12" s="180">
        <v>4.5400000000000003E-2</v>
      </c>
    </row>
    <row r="13" spans="2:5">
      <c r="B13" s="177" t="s">
        <v>327</v>
      </c>
      <c r="C13" s="178">
        <v>17.02</v>
      </c>
      <c r="D13" s="179">
        <v>15.87</v>
      </c>
      <c r="E13" s="180">
        <v>7.2900000000000006E-2</v>
      </c>
    </row>
    <row r="14" spans="2:5">
      <c r="B14" s="177" t="s">
        <v>328</v>
      </c>
      <c r="C14" s="178">
        <v>2.2200000000000002</v>
      </c>
      <c r="D14" s="179">
        <v>1.98</v>
      </c>
      <c r="E14" s="180">
        <v>0.1191</v>
      </c>
    </row>
    <row r="15" spans="2:5">
      <c r="B15" s="177" t="s">
        <v>329</v>
      </c>
      <c r="C15" s="181">
        <v>3.43</v>
      </c>
      <c r="D15" s="182">
        <v>3.12</v>
      </c>
      <c r="E15" s="180">
        <v>9.9400000000000002E-2</v>
      </c>
    </row>
    <row r="16" spans="2:5" ht="15.75" thickBot="1">
      <c r="B16" s="177" t="s">
        <v>330</v>
      </c>
      <c r="C16" s="183">
        <v>2</v>
      </c>
      <c r="D16" s="184">
        <v>1.88</v>
      </c>
      <c r="E16" s="180">
        <v>6.3799999999999996E-2</v>
      </c>
    </row>
    <row r="17" spans="2:5" ht="15.75" thickBot="1">
      <c r="B17" s="300" t="s">
        <v>331</v>
      </c>
      <c r="C17" s="300"/>
      <c r="D17" s="300"/>
      <c r="E17" s="300"/>
    </row>
    <row r="18" spans="2:5">
      <c r="B18" s="177" t="s">
        <v>332</v>
      </c>
      <c r="C18" s="185">
        <v>119.07</v>
      </c>
      <c r="D18" s="186">
        <v>120.66</v>
      </c>
      <c r="E18" s="180">
        <v>-1.32E-2</v>
      </c>
    </row>
    <row r="19" spans="2:5">
      <c r="B19" s="177" t="s">
        <v>333</v>
      </c>
      <c r="C19" s="186">
        <v>4.75</v>
      </c>
      <c r="D19" s="186">
        <v>9.36</v>
      </c>
      <c r="E19" s="180">
        <v>-0.49249999999999999</v>
      </c>
    </row>
    <row r="20" spans="2:5">
      <c r="B20" s="177" t="s">
        <v>334</v>
      </c>
      <c r="C20" s="186">
        <v>9.48</v>
      </c>
      <c r="D20" s="186">
        <v>14.99</v>
      </c>
      <c r="E20" s="180">
        <v>-0.36759999999999998</v>
      </c>
    </row>
    <row r="21" spans="2:5" ht="15.75" thickBot="1">
      <c r="B21" s="177" t="s">
        <v>335</v>
      </c>
      <c r="C21" s="186">
        <v>0.13</v>
      </c>
      <c r="D21" s="186">
        <v>0.25</v>
      </c>
      <c r="E21" s="180">
        <v>-0.496</v>
      </c>
    </row>
    <row r="22" spans="2:5" ht="15.75" thickBot="1">
      <c r="B22" s="300" t="s">
        <v>336</v>
      </c>
      <c r="C22" s="300"/>
      <c r="D22" s="300"/>
      <c r="E22" s="300"/>
    </row>
    <row r="23" spans="2:5">
      <c r="B23" s="187" t="s">
        <v>337</v>
      </c>
      <c r="C23" s="188">
        <v>74827</v>
      </c>
      <c r="D23" s="189">
        <v>78679</v>
      </c>
      <c r="E23" s="180">
        <v>-4.9000000000000002E-2</v>
      </c>
    </row>
    <row r="24" spans="2:5">
      <c r="B24" s="187" t="s">
        <v>338</v>
      </c>
      <c r="C24" s="188">
        <v>101882</v>
      </c>
      <c r="D24" s="189">
        <v>109735</v>
      </c>
      <c r="E24" s="180">
        <v>-7.1599999999999997E-2</v>
      </c>
    </row>
    <row r="25" spans="2:5" ht="15.75" thickBot="1">
      <c r="B25" s="187" t="s">
        <v>339</v>
      </c>
      <c r="C25" s="188">
        <v>33274</v>
      </c>
      <c r="D25" s="189">
        <v>33147</v>
      </c>
      <c r="E25" s="180">
        <v>3.8E-3</v>
      </c>
    </row>
    <row r="26" spans="2:5" ht="15.75" thickBot="1">
      <c r="B26" s="300" t="s">
        <v>340</v>
      </c>
      <c r="C26" s="300"/>
      <c r="D26" s="300"/>
      <c r="E26" s="300"/>
    </row>
    <row r="27" spans="2:5">
      <c r="B27" s="190" t="s">
        <v>341</v>
      </c>
      <c r="C27" s="191">
        <v>29354</v>
      </c>
      <c r="D27" s="191">
        <v>28200</v>
      </c>
      <c r="E27" s="180">
        <v>4.0899999999999999E-2</v>
      </c>
    </row>
    <row r="28" spans="2:5">
      <c r="B28" s="187" t="s">
        <v>342</v>
      </c>
      <c r="C28" s="191">
        <v>36754</v>
      </c>
      <c r="D28" s="191">
        <v>34805</v>
      </c>
      <c r="E28" s="180">
        <v>5.6000000000000001E-2</v>
      </c>
    </row>
    <row r="29" spans="2:5">
      <c r="B29" s="187" t="s">
        <v>343</v>
      </c>
      <c r="C29" s="186">
        <v>12.61</v>
      </c>
      <c r="D29" s="186">
        <v>12.22</v>
      </c>
      <c r="E29" s="192" t="s">
        <v>354</v>
      </c>
    </row>
    <row r="30" spans="2:5" ht="15.75" thickBot="1">
      <c r="B30" s="193" t="s">
        <v>344</v>
      </c>
      <c r="C30" s="194">
        <v>8.43</v>
      </c>
      <c r="D30" s="194">
        <v>8.43</v>
      </c>
      <c r="E30" s="195" t="s">
        <v>355</v>
      </c>
    </row>
    <row r="31" spans="2:5">
      <c r="B31" s="187"/>
      <c r="C31" s="183"/>
      <c r="D31" s="183"/>
      <c r="E31" s="192"/>
    </row>
    <row r="32" spans="2:5">
      <c r="B32" s="299" t="s">
        <v>345</v>
      </c>
      <c r="C32" s="299"/>
      <c r="D32" s="299"/>
      <c r="E32" s="299"/>
    </row>
    <row r="33" spans="2:5">
      <c r="B33" s="299" t="s">
        <v>346</v>
      </c>
      <c r="C33" s="299"/>
      <c r="D33" s="299"/>
      <c r="E33" s="299"/>
    </row>
    <row r="34" spans="2:5">
      <c r="B34" s="299" t="s">
        <v>347</v>
      </c>
      <c r="C34" s="299"/>
      <c r="D34" s="299"/>
      <c r="E34" s="299"/>
    </row>
  </sheetData>
  <mergeCells count="8">
    <mergeCell ref="B32:E32"/>
    <mergeCell ref="B33:E33"/>
    <mergeCell ref="B34:E34"/>
    <mergeCell ref="B7:D7"/>
    <mergeCell ref="B11:E11"/>
    <mergeCell ref="B17:E17"/>
    <mergeCell ref="B22:E22"/>
    <mergeCell ref="B26:E26"/>
  </mergeCells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showGridLines="0" showRowColHeaders="0" zoomScale="80" zoomScaleNormal="80" workbookViewId="0">
      <selection activeCell="C18" sqref="C18:C24"/>
    </sheetView>
  </sheetViews>
  <sheetFormatPr defaultColWidth="23.5703125" defaultRowHeight="15.75"/>
  <cols>
    <col min="1" max="1" width="9.85546875" style="6" customWidth="1"/>
    <col min="2" max="2" width="36.140625" style="12" customWidth="1"/>
    <col min="3" max="3" width="15.5703125" style="11" customWidth="1"/>
    <col min="4" max="4" width="19.85546875" style="10" customWidth="1"/>
    <col min="5" max="5" width="14.42578125" style="9" bestFit="1" customWidth="1"/>
    <col min="6" max="6" width="25.5703125" style="8" customWidth="1"/>
    <col min="7" max="7" width="13.42578125" style="8" customWidth="1"/>
    <col min="8" max="8" width="12.28515625" style="7" customWidth="1"/>
    <col min="9" max="16384" width="23.5703125" style="6"/>
  </cols>
  <sheetData>
    <row r="1" spans="1:8" ht="15.75" customHeight="1">
      <c r="A1"/>
      <c r="B1" s="261"/>
      <c r="C1" s="262"/>
      <c r="D1" s="262"/>
      <c r="E1" s="262"/>
      <c r="F1" s="262"/>
      <c r="G1" s="262"/>
      <c r="H1" s="14"/>
    </row>
    <row r="2" spans="1:8" ht="15.75" customHeight="1">
      <c r="A2"/>
      <c r="B2" s="262"/>
      <c r="C2" s="262"/>
      <c r="D2" s="262"/>
      <c r="E2" s="262"/>
      <c r="F2" s="262"/>
      <c r="G2" s="262"/>
      <c r="H2" s="14"/>
    </row>
    <row r="3" spans="1:8" ht="15.75" customHeight="1">
      <c r="A3"/>
      <c r="B3" s="262"/>
      <c r="C3" s="262"/>
      <c r="D3" s="262"/>
      <c r="E3" s="262"/>
      <c r="F3" s="262"/>
      <c r="G3" s="262"/>
      <c r="H3" s="14"/>
    </row>
    <row r="4" spans="1:8" ht="15.75" customHeight="1">
      <c r="A4"/>
      <c r="B4" s="262"/>
      <c r="C4" s="262"/>
      <c r="D4" s="262"/>
      <c r="E4" s="262"/>
      <c r="F4" s="262"/>
      <c r="G4" s="262"/>
      <c r="H4" s="14"/>
    </row>
    <row r="5" spans="1:8" ht="37.5" customHeight="1">
      <c r="A5"/>
      <c r="B5" s="15"/>
      <c r="C5" s="15"/>
      <c r="D5" s="15"/>
      <c r="E5" s="15"/>
      <c r="F5" s="15"/>
      <c r="G5" s="15"/>
      <c r="H5" s="14"/>
    </row>
    <row r="6" spans="1:8" ht="19.5" customHeight="1">
      <c r="A6" s="16"/>
      <c r="B6" s="17" t="s">
        <v>9</v>
      </c>
      <c r="C6" s="18"/>
      <c r="D6" s="19"/>
      <c r="E6" s="20"/>
      <c r="F6" s="21"/>
      <c r="G6" s="6"/>
      <c r="H6" s="6"/>
    </row>
    <row r="7" spans="1:8" ht="31.5">
      <c r="A7" s="16"/>
      <c r="B7" s="22" t="s">
        <v>10</v>
      </c>
      <c r="C7" s="25" t="s">
        <v>11</v>
      </c>
      <c r="D7" s="24" t="s">
        <v>12</v>
      </c>
      <c r="E7" s="23" t="s">
        <v>13</v>
      </c>
      <c r="F7" s="23" t="s">
        <v>14</v>
      </c>
      <c r="H7" s="6"/>
    </row>
    <row r="8" spans="1:8" ht="19.5" customHeight="1">
      <c r="A8" s="16"/>
      <c r="B8" s="26" t="s">
        <v>17</v>
      </c>
      <c r="C8" s="124">
        <v>1192</v>
      </c>
      <c r="D8" s="125">
        <v>474.8</v>
      </c>
      <c r="E8" s="127">
        <v>46533</v>
      </c>
      <c r="F8" s="27" t="s">
        <v>16</v>
      </c>
      <c r="H8" s="6"/>
    </row>
    <row r="9" spans="1:8" ht="19.5" customHeight="1">
      <c r="A9" s="16"/>
      <c r="B9" s="26" t="s">
        <v>18</v>
      </c>
      <c r="C9" s="124">
        <v>510</v>
      </c>
      <c r="D9" s="126">
        <v>256.60000000000002</v>
      </c>
      <c r="E9" s="127">
        <v>46611</v>
      </c>
      <c r="F9" s="27" t="s">
        <v>16</v>
      </c>
      <c r="H9" s="6"/>
    </row>
    <row r="10" spans="1:8" ht="19.5" customHeight="1">
      <c r="A10" s="16"/>
      <c r="B10" s="26" t="s">
        <v>19</v>
      </c>
      <c r="C10" s="124">
        <v>399</v>
      </c>
      <c r="D10" s="125">
        <v>197.9</v>
      </c>
      <c r="E10" s="127">
        <v>50302</v>
      </c>
      <c r="F10" s="27" t="s">
        <v>16</v>
      </c>
      <c r="H10" s="6"/>
    </row>
    <row r="11" spans="1:8" ht="19.5" customHeight="1">
      <c r="A11" s="16"/>
      <c r="B11" s="26" t="s">
        <v>20</v>
      </c>
      <c r="C11" s="124">
        <v>396</v>
      </c>
      <c r="D11" s="126">
        <v>227.1</v>
      </c>
      <c r="E11" s="127">
        <v>55887</v>
      </c>
      <c r="F11" s="27" t="s">
        <v>16</v>
      </c>
      <c r="H11" s="6"/>
    </row>
    <row r="12" spans="1:8" ht="19.5" customHeight="1">
      <c r="A12" s="16"/>
      <c r="B12" s="26" t="s">
        <v>22</v>
      </c>
      <c r="C12" s="124">
        <v>102</v>
      </c>
      <c r="D12" s="125">
        <v>73.8</v>
      </c>
      <c r="E12" s="127">
        <v>55887</v>
      </c>
      <c r="F12" s="27" t="s">
        <v>16</v>
      </c>
      <c r="H12" s="6"/>
    </row>
    <row r="13" spans="1:8" ht="19.5" customHeight="1">
      <c r="A13" s="16"/>
      <c r="B13" s="26" t="s">
        <v>23</v>
      </c>
      <c r="C13" s="124">
        <v>86.625</v>
      </c>
      <c r="D13" s="126">
        <v>53.294999999999995</v>
      </c>
      <c r="E13" s="127">
        <v>49137</v>
      </c>
      <c r="F13" s="27" t="s">
        <v>16</v>
      </c>
      <c r="H13" s="6"/>
    </row>
    <row r="14" spans="1:8" ht="19.5" customHeight="1">
      <c r="A14" s="16"/>
      <c r="B14" s="26" t="s">
        <v>25</v>
      </c>
      <c r="C14" s="124">
        <v>78</v>
      </c>
      <c r="D14" s="125">
        <v>54.4</v>
      </c>
      <c r="E14" s="127">
        <v>46262</v>
      </c>
      <c r="F14" s="27" t="s">
        <v>16</v>
      </c>
      <c r="H14" s="6"/>
    </row>
    <row r="15" spans="1:8" ht="19.5" customHeight="1">
      <c r="A15" s="16"/>
      <c r="B15" s="26" t="s">
        <v>26</v>
      </c>
      <c r="C15" s="124">
        <v>55</v>
      </c>
      <c r="D15" s="126">
        <v>27.7</v>
      </c>
      <c r="E15" s="127">
        <v>49656</v>
      </c>
      <c r="F15" s="27" t="s">
        <v>16</v>
      </c>
      <c r="H15" s="6"/>
    </row>
    <row r="16" spans="1:8" ht="19.5" customHeight="1">
      <c r="A16" s="16"/>
      <c r="B16" s="26" t="s">
        <v>27</v>
      </c>
      <c r="C16" s="124">
        <v>52</v>
      </c>
      <c r="D16" s="125">
        <v>26.6</v>
      </c>
      <c r="E16" s="127">
        <v>55887</v>
      </c>
      <c r="F16" s="27" t="s">
        <v>16</v>
      </c>
      <c r="H16" s="6"/>
    </row>
    <row r="17" spans="1:8" ht="19.5" customHeight="1">
      <c r="A17" s="16"/>
      <c r="B17" s="26" t="s">
        <v>30</v>
      </c>
      <c r="C17" s="124">
        <v>46</v>
      </c>
      <c r="D17" s="126">
        <v>21.6</v>
      </c>
      <c r="E17" s="127">
        <v>55887</v>
      </c>
      <c r="F17" s="27" t="s">
        <v>16</v>
      </c>
      <c r="H17" s="6"/>
    </row>
    <row r="18" spans="1:8" ht="19.5" customHeight="1">
      <c r="A18" s="16"/>
      <c r="B18" s="26" t="s">
        <v>31</v>
      </c>
      <c r="C18" s="124">
        <v>42</v>
      </c>
      <c r="D18" s="125">
        <v>18.41</v>
      </c>
      <c r="E18" s="127">
        <v>48208</v>
      </c>
      <c r="F18" s="27" t="s">
        <v>32</v>
      </c>
      <c r="H18" s="6"/>
    </row>
    <row r="19" spans="1:8" ht="19.5" customHeight="1">
      <c r="A19" s="16"/>
      <c r="B19" s="26" t="s">
        <v>48</v>
      </c>
      <c r="C19" s="124">
        <v>30</v>
      </c>
      <c r="D19" s="126">
        <v>16.809999999999999</v>
      </c>
      <c r="E19" s="127">
        <v>55666</v>
      </c>
      <c r="F19" s="27" t="s">
        <v>38</v>
      </c>
      <c r="H19" s="6"/>
    </row>
    <row r="20" spans="1:8" ht="19.5" customHeight="1">
      <c r="A20" s="16"/>
      <c r="B20" s="26" t="s">
        <v>36</v>
      </c>
      <c r="C20" s="124">
        <v>28.8</v>
      </c>
      <c r="D20" s="125">
        <v>8.39</v>
      </c>
      <c r="E20" s="127">
        <v>48481</v>
      </c>
      <c r="F20" s="27" t="s">
        <v>32</v>
      </c>
      <c r="H20" s="6"/>
    </row>
    <row r="21" spans="1:8" ht="19.5" customHeight="1">
      <c r="A21" s="16"/>
      <c r="B21" s="26" t="s">
        <v>37</v>
      </c>
      <c r="C21" s="124">
        <v>23</v>
      </c>
      <c r="D21" s="126">
        <v>13.91</v>
      </c>
      <c r="E21" s="127">
        <v>48469</v>
      </c>
      <c r="F21" s="27" t="s">
        <v>38</v>
      </c>
      <c r="H21" s="6"/>
    </row>
    <row r="22" spans="1:8" ht="19.5" customHeight="1">
      <c r="A22" s="16"/>
      <c r="B22" s="26" t="s">
        <v>349</v>
      </c>
      <c r="C22" s="124">
        <v>18.012</v>
      </c>
      <c r="D22" s="125">
        <v>13.53</v>
      </c>
      <c r="E22" s="127">
        <v>55887</v>
      </c>
      <c r="F22" s="27" t="s">
        <v>16</v>
      </c>
      <c r="H22" s="6"/>
    </row>
    <row r="23" spans="1:8" ht="19.5" customHeight="1">
      <c r="A23" s="16"/>
      <c r="B23" s="26" t="s">
        <v>39</v>
      </c>
      <c r="C23" s="124">
        <v>14</v>
      </c>
      <c r="D23" s="126">
        <v>6.68</v>
      </c>
      <c r="E23" s="127">
        <v>55887</v>
      </c>
      <c r="F23" s="27" t="s">
        <v>16</v>
      </c>
      <c r="H23" s="6"/>
    </row>
    <row r="24" spans="1:8" ht="19.5" customHeight="1">
      <c r="A24" s="16"/>
      <c r="B24" s="26" t="s">
        <v>47</v>
      </c>
      <c r="C24" s="124">
        <v>9.4</v>
      </c>
      <c r="D24" s="125">
        <v>6.18</v>
      </c>
      <c r="E24" s="127">
        <v>55887</v>
      </c>
      <c r="F24" s="27" t="s">
        <v>16</v>
      </c>
      <c r="H24" s="6"/>
    </row>
    <row r="25" spans="1:8" ht="19.5" customHeight="1">
      <c r="A25" s="16"/>
      <c r="B25" s="26" t="s">
        <v>350</v>
      </c>
      <c r="C25" s="124">
        <v>8.4</v>
      </c>
      <c r="D25" s="126">
        <v>5.2</v>
      </c>
      <c r="E25" s="127">
        <v>55887</v>
      </c>
      <c r="F25" s="27" t="s">
        <v>16</v>
      </c>
      <c r="H25" s="6"/>
    </row>
    <row r="26" spans="1:8" ht="19.5" customHeight="1">
      <c r="A26" s="16"/>
      <c r="B26" s="26" t="s">
        <v>49</v>
      </c>
      <c r="C26" s="124">
        <v>8.1999999999999993</v>
      </c>
      <c r="D26" s="125">
        <v>7.36</v>
      </c>
      <c r="E26" s="127">
        <v>48759</v>
      </c>
      <c r="F26" s="27" t="s">
        <v>38</v>
      </c>
      <c r="H26" s="6"/>
    </row>
    <row r="27" spans="1:8" ht="19.5" customHeight="1">
      <c r="A27" s="16"/>
      <c r="B27" s="26" t="s">
        <v>15</v>
      </c>
      <c r="C27" s="124">
        <v>1312.9975093769999</v>
      </c>
      <c r="D27" s="126">
        <v>534.28819150000004</v>
      </c>
      <c r="E27" s="127">
        <v>53519</v>
      </c>
      <c r="F27" s="27" t="s">
        <v>16</v>
      </c>
      <c r="H27" s="6"/>
    </row>
    <row r="28" spans="1:8" ht="19.5" customHeight="1">
      <c r="A28" s="16"/>
      <c r="B28" s="26" t="s">
        <v>21</v>
      </c>
      <c r="C28" s="124">
        <v>148.5</v>
      </c>
      <c r="D28" s="125">
        <v>77.805000000000007</v>
      </c>
      <c r="E28" s="127">
        <v>51089</v>
      </c>
      <c r="F28" s="27" t="s">
        <v>16</v>
      </c>
      <c r="H28" s="6"/>
    </row>
    <row r="29" spans="1:8" ht="19.5" customHeight="1">
      <c r="A29" s="16"/>
      <c r="B29" s="26" t="s">
        <v>351</v>
      </c>
      <c r="C29" s="124">
        <v>94.348800000000011</v>
      </c>
      <c r="D29" s="126">
        <v>57.670704000000001</v>
      </c>
      <c r="E29" s="127">
        <v>52195</v>
      </c>
      <c r="F29" s="27" t="s">
        <v>16</v>
      </c>
      <c r="H29" s="6"/>
    </row>
    <row r="30" spans="1:8" ht="19.5" customHeight="1">
      <c r="A30" s="16"/>
      <c r="B30" s="26" t="s">
        <v>352</v>
      </c>
      <c r="C30" s="124">
        <v>82.555200000000013</v>
      </c>
      <c r="D30" s="125">
        <v>49.218624000000005</v>
      </c>
      <c r="E30" s="127">
        <v>49916</v>
      </c>
      <c r="F30" s="27" t="s">
        <v>16</v>
      </c>
      <c r="H30" s="6"/>
    </row>
    <row r="31" spans="1:8" ht="19.5" customHeight="1">
      <c r="A31" s="16"/>
      <c r="B31" s="26" t="s">
        <v>24</v>
      </c>
      <c r="C31" s="124">
        <v>81</v>
      </c>
      <c r="D31" s="126">
        <v>36.180000000000007</v>
      </c>
      <c r="E31" s="127">
        <v>51259</v>
      </c>
      <c r="F31" s="27" t="s">
        <v>16</v>
      </c>
      <c r="H31" s="6"/>
    </row>
    <row r="32" spans="1:8" ht="19.5" customHeight="1">
      <c r="A32" s="16"/>
      <c r="B32" s="26" t="s">
        <v>28</v>
      </c>
      <c r="C32" s="124">
        <v>49.749524999999998</v>
      </c>
      <c r="D32" s="125">
        <v>30.205068749999995</v>
      </c>
      <c r="E32" s="127">
        <v>48100</v>
      </c>
      <c r="F32" s="27" t="s">
        <v>16</v>
      </c>
      <c r="H32" s="6"/>
    </row>
    <row r="33" spans="1:8" ht="19.5" customHeight="1">
      <c r="A33" s="16"/>
      <c r="B33" s="26" t="s">
        <v>34</v>
      </c>
      <c r="C33" s="124">
        <v>33.599664000000004</v>
      </c>
      <c r="D33" s="126">
        <v>17.6398236</v>
      </c>
      <c r="E33" s="127">
        <v>49471</v>
      </c>
      <c r="F33" s="27" t="s">
        <v>16</v>
      </c>
      <c r="H33" s="6"/>
    </row>
    <row r="34" spans="1:8" ht="19.5" customHeight="1">
      <c r="A34" s="16"/>
      <c r="B34" s="26" t="s">
        <v>353</v>
      </c>
      <c r="C34" s="124">
        <v>32.130000000000003</v>
      </c>
      <c r="D34" s="125">
        <v>0</v>
      </c>
      <c r="E34" s="127">
        <v>56837</v>
      </c>
      <c r="F34" s="27" t="s">
        <v>32</v>
      </c>
      <c r="H34" s="6"/>
    </row>
    <row r="35" spans="1:8" ht="19.5" customHeight="1">
      <c r="A35" s="16"/>
      <c r="B35" s="26" t="s">
        <v>35</v>
      </c>
      <c r="C35" s="124">
        <v>31.5</v>
      </c>
      <c r="D35" s="126">
        <v>13.9725</v>
      </c>
      <c r="E35" s="127">
        <v>51330</v>
      </c>
      <c r="F35" s="27" t="s">
        <v>16</v>
      </c>
      <c r="H35" s="6"/>
    </row>
    <row r="36" spans="1:8" ht="19.5" customHeight="1">
      <c r="A36" s="16"/>
      <c r="B36" s="26" t="s">
        <v>41</v>
      </c>
      <c r="C36" s="124">
        <v>13.23</v>
      </c>
      <c r="D36" s="125">
        <v>6.12</v>
      </c>
      <c r="E36" s="127">
        <v>53491</v>
      </c>
      <c r="F36" s="27" t="s">
        <v>32</v>
      </c>
      <c r="H36" s="6"/>
    </row>
    <row r="37" spans="1:8" ht="19.5" customHeight="1">
      <c r="A37" s="16"/>
      <c r="B37" s="26" t="s">
        <v>45</v>
      </c>
      <c r="C37" s="124">
        <v>10.395000000000001</v>
      </c>
      <c r="D37" s="126">
        <v>4.7250000000000005</v>
      </c>
      <c r="E37" s="127">
        <v>53491</v>
      </c>
      <c r="F37" s="27" t="s">
        <v>32</v>
      </c>
      <c r="H37" s="6"/>
    </row>
    <row r="38" spans="1:8" ht="19.5" customHeight="1">
      <c r="A38" s="16"/>
      <c r="B38" s="26" t="s">
        <v>44</v>
      </c>
      <c r="C38" s="124">
        <v>10.395000000000001</v>
      </c>
      <c r="D38" s="125">
        <v>4.8149999999999995</v>
      </c>
      <c r="E38" s="127">
        <v>53491</v>
      </c>
      <c r="F38" s="27" t="s">
        <v>32</v>
      </c>
      <c r="H38" s="6"/>
    </row>
    <row r="39" spans="1:8" ht="19.5" customHeight="1">
      <c r="A39" s="16"/>
      <c r="B39" s="26" t="s">
        <v>43</v>
      </c>
      <c r="C39" s="124">
        <v>10.395000000000001</v>
      </c>
      <c r="D39" s="126">
        <v>5.04</v>
      </c>
      <c r="E39" s="127">
        <v>53491</v>
      </c>
      <c r="F39" s="27" t="s">
        <v>32</v>
      </c>
      <c r="H39" s="6"/>
    </row>
    <row r="40" spans="1:8" ht="19.5" customHeight="1">
      <c r="A40" s="16"/>
      <c r="B40" s="26" t="s">
        <v>29</v>
      </c>
      <c r="C40" s="124">
        <v>47.601539999999993</v>
      </c>
      <c r="D40" s="125">
        <v>27.846900899999998</v>
      </c>
      <c r="E40" s="127">
        <v>53406</v>
      </c>
      <c r="F40" s="27" t="s">
        <v>16</v>
      </c>
      <c r="H40" s="6"/>
    </row>
    <row r="41" spans="1:8" ht="19.5" customHeight="1">
      <c r="A41" s="16"/>
      <c r="B41" s="26" t="s">
        <v>40</v>
      </c>
      <c r="C41" s="124">
        <v>13.23</v>
      </c>
      <c r="D41" s="126">
        <v>8.0213000000000001</v>
      </c>
      <c r="E41" s="127">
        <v>48826</v>
      </c>
      <c r="F41" s="27" t="s">
        <v>38</v>
      </c>
      <c r="H41" s="6"/>
    </row>
    <row r="42" spans="1:8" ht="19.5" customHeight="1">
      <c r="A42" s="16"/>
      <c r="B42" s="26" t="s">
        <v>46</v>
      </c>
      <c r="C42" s="124">
        <v>9.8000000000000007</v>
      </c>
      <c r="D42" s="125">
        <v>5.8310000000000004</v>
      </c>
      <c r="E42" s="127">
        <v>49285</v>
      </c>
      <c r="F42" s="27" t="s">
        <v>38</v>
      </c>
      <c r="H42" s="6"/>
    </row>
    <row r="43" spans="1:8" ht="19.5" customHeight="1">
      <c r="A43" s="16"/>
      <c r="B43" s="26" t="s">
        <v>42</v>
      </c>
      <c r="C43" s="124">
        <v>12.25</v>
      </c>
      <c r="D43" s="126">
        <v>9.569700000000001</v>
      </c>
      <c r="E43" s="127">
        <v>48949</v>
      </c>
      <c r="F43" s="27" t="s">
        <v>38</v>
      </c>
      <c r="H43" s="6"/>
    </row>
    <row r="44" spans="1:8" ht="19.5" customHeight="1">
      <c r="A44" s="16"/>
      <c r="B44" s="26" t="s">
        <v>33</v>
      </c>
      <c r="C44" s="124">
        <v>41.744842999999996</v>
      </c>
      <c r="D44" s="125">
        <v>17.365199999999998</v>
      </c>
      <c r="E44" s="127">
        <v>53777</v>
      </c>
      <c r="F44" s="27" t="s">
        <v>16</v>
      </c>
      <c r="H44" s="6"/>
    </row>
    <row r="45" spans="1:8" ht="19.5" customHeight="1">
      <c r="A45" s="16"/>
      <c r="B45" s="26" t="s">
        <v>50</v>
      </c>
      <c r="C45" s="124">
        <v>117.09440000000001</v>
      </c>
      <c r="D45" s="125">
        <v>52.507000000000005</v>
      </c>
      <c r="E45" s="127"/>
      <c r="F45" s="27"/>
      <c r="H45" s="6"/>
    </row>
    <row r="46" spans="1:8" ht="19.5" customHeight="1">
      <c r="A46" s="16"/>
      <c r="B46" s="121" t="s">
        <v>51</v>
      </c>
      <c r="C46" s="122">
        <f>SUM(C8:C45)</f>
        <v>5250.9534813770015</v>
      </c>
      <c r="D46" s="122">
        <f>SUM(D8:D45)</f>
        <v>2469.0860127500005</v>
      </c>
      <c r="E46" s="123"/>
      <c r="F46" s="123"/>
      <c r="H46" s="6"/>
    </row>
  </sheetData>
  <mergeCells count="1">
    <mergeCell ref="B1:G4"/>
  </mergeCells>
  <conditionalFormatting sqref="B8:F45">
    <cfRule type="expression" dxfId="31" priority="1">
      <formula>MOD(ROW(),2)=0</formula>
    </cfRule>
    <cfRule type="expression" dxfId="30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B1:M68"/>
  <sheetViews>
    <sheetView showGridLines="0" showRowColHeaders="0" showRuler="0" view="pageLayout" zoomScale="80" zoomScaleNormal="85" zoomScalePageLayoutView="80" workbookViewId="0">
      <selection activeCell="H11" sqref="H11"/>
    </sheetView>
  </sheetViews>
  <sheetFormatPr defaultColWidth="9.140625" defaultRowHeight="0" customHeight="1" zeroHeight="1"/>
  <cols>
    <col min="1" max="1" width="16.5703125" style="28" customWidth="1"/>
    <col min="2" max="2" width="30.85546875" style="28" customWidth="1"/>
    <col min="3" max="3" width="10.85546875" style="28" customWidth="1"/>
    <col min="4" max="4" width="5" style="28" customWidth="1"/>
    <col min="5" max="5" width="36.7109375" style="28" customWidth="1"/>
    <col min="6" max="6" width="9.140625" style="28" customWidth="1"/>
    <col min="7" max="7" width="13.7109375" style="28" customWidth="1"/>
    <col min="8" max="10" width="9.140625" style="28" customWidth="1"/>
    <col min="11" max="11" width="12.140625" style="28" bestFit="1" customWidth="1"/>
    <col min="12" max="12" width="9.140625" style="28" customWidth="1"/>
    <col min="13" max="13" width="11.5703125" style="28" customWidth="1"/>
    <col min="14" max="16384" width="9.140625" style="28"/>
  </cols>
  <sheetData>
    <row r="1" spans="2:7" ht="12.75" customHeight="1">
      <c r="B1" s="261"/>
      <c r="C1" s="262"/>
      <c r="D1" s="262"/>
      <c r="E1" s="262"/>
      <c r="F1" s="262"/>
      <c r="G1" s="262"/>
    </row>
    <row r="2" spans="2:7" ht="12.75" customHeight="1">
      <c r="B2" s="262"/>
      <c r="C2" s="262"/>
      <c r="D2" s="262"/>
      <c r="E2" s="262"/>
      <c r="F2" s="262"/>
      <c r="G2" s="262"/>
    </row>
    <row r="3" spans="2:7" ht="12.75" customHeight="1">
      <c r="B3" s="262"/>
      <c r="C3" s="262"/>
      <c r="D3" s="262"/>
      <c r="E3" s="262"/>
      <c r="F3" s="262"/>
      <c r="G3" s="262"/>
    </row>
    <row r="4" spans="2:7" ht="12.75" customHeight="1">
      <c r="B4" s="262"/>
      <c r="C4" s="262"/>
      <c r="D4" s="262"/>
      <c r="E4" s="262"/>
      <c r="F4" s="262"/>
      <c r="G4" s="262"/>
    </row>
    <row r="5" spans="2:7" ht="12.75" customHeight="1">
      <c r="B5" s="262"/>
      <c r="C5" s="262"/>
      <c r="D5" s="262"/>
      <c r="E5" s="262"/>
      <c r="F5" s="262"/>
      <c r="G5" s="262"/>
    </row>
    <row r="6" spans="2:7" ht="12.75" customHeight="1">
      <c r="B6" s="262"/>
      <c r="C6" s="262"/>
      <c r="D6" s="262"/>
      <c r="E6" s="262"/>
      <c r="F6" s="262"/>
      <c r="G6" s="262"/>
    </row>
    <row r="7" spans="2:7" ht="9" customHeight="1"/>
    <row r="8" spans="2:7" ht="12.75" customHeight="1"/>
    <row r="9" spans="2:7" ht="12.75" customHeight="1" thickBot="1"/>
    <row r="10" spans="2:7" ht="33.75" customHeight="1" thickTop="1">
      <c r="B10" s="264" t="s">
        <v>52</v>
      </c>
      <c r="C10" s="265"/>
      <c r="E10" s="268" t="s">
        <v>52</v>
      </c>
      <c r="F10" s="269"/>
    </row>
    <row r="11" spans="2:7" ht="15.75">
      <c r="B11" s="266" t="s">
        <v>427</v>
      </c>
      <c r="C11" s="267"/>
      <c r="E11" s="270" t="s">
        <v>427</v>
      </c>
      <c r="F11" s="271"/>
    </row>
    <row r="12" spans="2:7" ht="12.75">
      <c r="B12" s="135" t="s">
        <v>402</v>
      </c>
      <c r="C12" s="136">
        <v>1503</v>
      </c>
      <c r="E12" s="137" t="s">
        <v>416</v>
      </c>
      <c r="F12" s="138">
        <v>15145</v>
      </c>
    </row>
    <row r="13" spans="2:7" ht="12.75">
      <c r="B13" s="147" t="s">
        <v>403</v>
      </c>
      <c r="C13" s="148">
        <v>980</v>
      </c>
      <c r="E13" s="151"/>
      <c r="F13" s="152"/>
    </row>
    <row r="14" spans="2:7" ht="12.75">
      <c r="B14" s="147" t="s">
        <v>404</v>
      </c>
      <c r="C14" s="148">
        <v>552</v>
      </c>
      <c r="E14" s="151"/>
      <c r="F14" s="152"/>
    </row>
    <row r="15" spans="2:7" ht="12.75">
      <c r="B15" s="147" t="s">
        <v>405</v>
      </c>
      <c r="C15" s="148">
        <v>-29</v>
      </c>
      <c r="E15" s="151"/>
      <c r="F15" s="152"/>
    </row>
    <row r="16" spans="2:7" ht="12.75">
      <c r="B16" s="139"/>
      <c r="C16" s="140"/>
      <c r="E16" s="151"/>
      <c r="F16" s="152"/>
    </row>
    <row r="17" spans="2:13" ht="12.75">
      <c r="B17" s="135" t="s">
        <v>406</v>
      </c>
      <c r="C17" s="136">
        <v>20948</v>
      </c>
      <c r="E17" s="151"/>
      <c r="F17" s="152"/>
    </row>
    <row r="18" spans="2:13" ht="12.75">
      <c r="B18" s="147" t="s">
        <v>407</v>
      </c>
      <c r="C18" s="148">
        <v>1364</v>
      </c>
      <c r="E18" s="151"/>
      <c r="F18" s="152"/>
    </row>
    <row r="19" spans="2:13" ht="12.75">
      <c r="B19" s="147" t="s">
        <v>408</v>
      </c>
      <c r="C19" s="148">
        <v>4771</v>
      </c>
      <c r="E19" s="141"/>
      <c r="F19" s="142"/>
    </row>
    <row r="20" spans="2:13" ht="12.75">
      <c r="B20" s="147" t="s">
        <v>409</v>
      </c>
      <c r="C20" s="148">
        <v>1289</v>
      </c>
      <c r="E20" s="141"/>
      <c r="F20" s="142"/>
    </row>
    <row r="21" spans="2:13" ht="12.75">
      <c r="B21" s="147" t="s">
        <v>410</v>
      </c>
      <c r="C21" s="148">
        <v>5044</v>
      </c>
      <c r="E21" s="141"/>
      <c r="F21" s="142"/>
    </row>
    <row r="22" spans="2:13" ht="12.75">
      <c r="B22" s="147" t="s">
        <v>411</v>
      </c>
      <c r="C22" s="148">
        <v>6600</v>
      </c>
      <c r="E22" s="137" t="s">
        <v>417</v>
      </c>
      <c r="F22" s="138">
        <v>7194</v>
      </c>
    </row>
    <row r="23" spans="2:13" ht="12.75">
      <c r="B23" s="147" t="s">
        <v>412</v>
      </c>
      <c r="C23" s="148">
        <v>265</v>
      </c>
      <c r="E23" s="143"/>
      <c r="F23" s="144"/>
    </row>
    <row r="24" spans="2:13" ht="12.75">
      <c r="B24" s="147" t="s">
        <v>413</v>
      </c>
      <c r="C24" s="148">
        <v>1486</v>
      </c>
      <c r="E24" s="143"/>
      <c r="F24" s="144"/>
    </row>
    <row r="25" spans="2:13" ht="12.75">
      <c r="B25" s="147" t="s">
        <v>414</v>
      </c>
      <c r="C25" s="148">
        <v>0</v>
      </c>
      <c r="E25" s="137" t="s">
        <v>418</v>
      </c>
      <c r="F25" s="138">
        <v>112</v>
      </c>
    </row>
    <row r="26" spans="2:13" ht="13.5" thickBot="1">
      <c r="B26" s="149" t="s">
        <v>415</v>
      </c>
      <c r="C26" s="150">
        <v>130</v>
      </c>
      <c r="E26" s="145"/>
      <c r="F26" s="146"/>
    </row>
    <row r="27" spans="2:13" ht="12.75" customHeight="1" thickTop="1">
      <c r="D27" s="32"/>
    </row>
    <row r="28" spans="2:13" ht="21" customHeight="1">
      <c r="B28" s="263" t="s">
        <v>419</v>
      </c>
      <c r="C28" s="263"/>
      <c r="D28" s="263"/>
      <c r="E28" s="263"/>
      <c r="F28" s="263"/>
    </row>
    <row r="29" spans="2:13" ht="12.75" customHeight="1">
      <c r="B29" s="263" t="s">
        <v>420</v>
      </c>
      <c r="C29" s="263"/>
      <c r="D29" s="263"/>
      <c r="E29" s="263"/>
      <c r="F29" s="263"/>
      <c r="M29" s="30"/>
    </row>
    <row r="30" spans="2:13" ht="12.75" customHeight="1">
      <c r="B30" s="263" t="s">
        <v>421</v>
      </c>
      <c r="C30" s="263"/>
      <c r="D30" s="263"/>
      <c r="E30" s="263"/>
      <c r="F30" s="263"/>
      <c r="M30" s="30"/>
    </row>
    <row r="31" spans="2:13" ht="12.75" customHeight="1">
      <c r="B31" s="263" t="s">
        <v>422</v>
      </c>
      <c r="C31" s="263"/>
      <c r="D31" s="263"/>
      <c r="E31" s="263"/>
      <c r="F31" s="263"/>
      <c r="K31" s="31"/>
      <c r="M31" s="30"/>
    </row>
    <row r="32" spans="2:13" ht="12.75" customHeight="1">
      <c r="B32" s="263" t="s">
        <v>423</v>
      </c>
      <c r="C32" s="263"/>
      <c r="D32" s="263"/>
      <c r="E32" s="263"/>
      <c r="F32" s="263"/>
      <c r="K32" s="31"/>
      <c r="M32" s="30"/>
    </row>
    <row r="33" spans="2:13" ht="12.75" customHeight="1">
      <c r="B33" s="263" t="s">
        <v>424</v>
      </c>
      <c r="C33" s="263"/>
      <c r="D33" s="263"/>
      <c r="E33" s="263"/>
      <c r="F33" s="263"/>
      <c r="M33" s="30"/>
    </row>
    <row r="34" spans="2:13" ht="12.75" customHeight="1">
      <c r="B34" s="263" t="s">
        <v>425</v>
      </c>
      <c r="C34" s="263"/>
      <c r="D34" s="263"/>
      <c r="E34" s="263"/>
      <c r="F34" s="263"/>
      <c r="M34" s="30"/>
    </row>
    <row r="35" spans="2:13" ht="12.75" customHeight="1">
      <c r="B35" s="263" t="s">
        <v>426</v>
      </c>
      <c r="C35" s="263"/>
      <c r="D35" s="263"/>
      <c r="E35" s="263"/>
      <c r="F35" s="263"/>
      <c r="M35" s="30"/>
    </row>
    <row r="36" spans="2:13" ht="12.75" customHeight="1">
      <c r="M36" s="30"/>
    </row>
    <row r="37" spans="2:13" ht="12.75" customHeight="1">
      <c r="M37" s="30"/>
    </row>
    <row r="38" spans="2:13" ht="12.75" customHeight="1">
      <c r="M38" s="30"/>
    </row>
    <row r="39" spans="2:13" ht="12.75" customHeight="1">
      <c r="M39" s="29"/>
    </row>
    <row r="40" spans="2:13" ht="12.75" customHeight="1"/>
    <row r="41" spans="2:13" ht="12.75" customHeight="1"/>
    <row r="42" spans="2:13" ht="12.75" customHeight="1"/>
    <row r="43" spans="2:13" ht="12.75" customHeight="1"/>
    <row r="44" spans="2:13" ht="12.75" customHeight="1"/>
    <row r="45" spans="2:13" ht="12.75" customHeight="1"/>
    <row r="46" spans="2:13" ht="12.75" customHeight="1"/>
    <row r="47" spans="2:13" ht="12.75" customHeight="1"/>
    <row r="48" spans="2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mergeCells count="13">
    <mergeCell ref="B1:G6"/>
    <mergeCell ref="B10:C10"/>
    <mergeCell ref="B11:C11"/>
    <mergeCell ref="E10:F10"/>
    <mergeCell ref="E11:F11"/>
    <mergeCell ref="B28:F28"/>
    <mergeCell ref="B34:F34"/>
    <mergeCell ref="B35:F35"/>
    <mergeCell ref="B29:F29"/>
    <mergeCell ref="B30:F30"/>
    <mergeCell ref="B31:F31"/>
    <mergeCell ref="B32:F32"/>
    <mergeCell ref="B33:F33"/>
  </mergeCells>
  <conditionalFormatting sqref="B13:C15 B18:C26">
    <cfRule type="expression" dxfId="29" priority="2">
      <formula>MOD(ROW(),2)=0</formula>
    </cfRule>
  </conditionalFormatting>
  <conditionalFormatting sqref="E13:F18">
    <cfRule type="expression" dxfId="28" priority="1">
      <formula>MOD(ROW(),2)=0</formula>
    </cfRule>
  </conditionalFormatting>
  <pageMargins left="0" right="0" top="0" bottom="0" header="0" footer="0"/>
  <pageSetup paperSize="9" scale="75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showGridLines="0" showRowColHeaders="0" zoomScale="80" zoomScaleNormal="80" workbookViewId="0">
      <selection activeCell="N18" sqref="N18"/>
    </sheetView>
  </sheetViews>
  <sheetFormatPr defaultColWidth="7" defaultRowHeight="15"/>
  <cols>
    <col min="1" max="1" width="9.85546875" customWidth="1"/>
    <col min="2" max="2" width="28.28515625" bestFit="1" customWidth="1"/>
    <col min="3" max="3" width="12.42578125" customWidth="1"/>
    <col min="4" max="4" width="10.85546875" customWidth="1"/>
    <col min="5" max="5" width="13.7109375" bestFit="1" customWidth="1"/>
    <col min="6" max="6" width="12" bestFit="1" customWidth="1"/>
    <col min="7" max="7" width="11.140625" customWidth="1"/>
    <col min="8" max="8" width="13.7109375" bestFit="1" customWidth="1"/>
    <col min="9" max="9" width="8.42578125" customWidth="1"/>
    <col min="10" max="10" width="9.85546875" bestFit="1" customWidth="1"/>
    <col min="12" max="12" width="9.140625" bestFit="1" customWidth="1"/>
    <col min="14" max="14" width="9.140625" bestFit="1" customWidth="1"/>
  </cols>
  <sheetData>
    <row r="1" spans="2:14">
      <c r="B1" s="261"/>
      <c r="C1" s="262"/>
      <c r="D1" s="262"/>
      <c r="E1" s="262"/>
      <c r="F1" s="262"/>
      <c r="G1" s="262"/>
    </row>
    <row r="2" spans="2:14">
      <c r="B2" s="262"/>
      <c r="C2" s="262"/>
      <c r="D2" s="262"/>
      <c r="E2" s="262"/>
      <c r="F2" s="262"/>
      <c r="G2" s="262"/>
    </row>
    <row r="3" spans="2:14">
      <c r="B3" s="262"/>
      <c r="C3" s="262"/>
      <c r="D3" s="262"/>
      <c r="E3" s="262"/>
      <c r="F3" s="262"/>
      <c r="G3" s="262"/>
    </row>
    <row r="4" spans="2:14">
      <c r="B4" s="262"/>
      <c r="C4" s="262"/>
      <c r="D4" s="262"/>
      <c r="E4" s="262"/>
      <c r="F4" s="262"/>
      <c r="G4" s="262"/>
    </row>
    <row r="5" spans="2:14">
      <c r="B5" s="262"/>
      <c r="C5" s="262"/>
      <c r="D5" s="262"/>
      <c r="E5" s="262"/>
      <c r="F5" s="262"/>
      <c r="G5" s="262"/>
    </row>
    <row r="6" spans="2:14">
      <c r="B6" s="262"/>
      <c r="C6" s="262"/>
      <c r="D6" s="262"/>
      <c r="E6" s="262"/>
      <c r="F6" s="262"/>
      <c r="G6" s="262"/>
    </row>
    <row r="8" spans="2:14" ht="24.95" customHeight="1">
      <c r="B8" s="36"/>
      <c r="C8" s="272" t="s">
        <v>53</v>
      </c>
      <c r="D8" s="273"/>
      <c r="E8" s="274"/>
      <c r="F8" s="272" t="s">
        <v>54</v>
      </c>
      <c r="G8" s="273"/>
      <c r="H8" s="274"/>
      <c r="I8" s="272" t="s">
        <v>55</v>
      </c>
      <c r="J8" s="273"/>
    </row>
    <row r="9" spans="2:14" ht="72.95" customHeight="1">
      <c r="B9" s="37"/>
      <c r="C9" s="54" t="s">
        <v>56</v>
      </c>
      <c r="D9" s="54" t="s">
        <v>57</v>
      </c>
      <c r="E9" s="54" t="s">
        <v>58</v>
      </c>
      <c r="F9" s="54" t="s">
        <v>56</v>
      </c>
      <c r="G9" s="54" t="s">
        <v>57</v>
      </c>
      <c r="H9" s="54" t="s">
        <v>58</v>
      </c>
      <c r="I9" s="54" t="s">
        <v>59</v>
      </c>
      <c r="J9" s="54" t="s">
        <v>60</v>
      </c>
    </row>
    <row r="10" spans="2:14" ht="18.600000000000001" customHeight="1">
      <c r="B10" s="38" t="s">
        <v>61</v>
      </c>
      <c r="C10" s="42">
        <v>2984825</v>
      </c>
      <c r="D10" s="42">
        <v>2394792</v>
      </c>
      <c r="E10" s="42">
        <v>802.32</v>
      </c>
      <c r="F10" s="42">
        <v>2841768</v>
      </c>
      <c r="G10" s="42">
        <v>3115806</v>
      </c>
      <c r="H10" s="42">
        <v>1096.43</v>
      </c>
      <c r="I10" s="42">
        <v>5.03</v>
      </c>
      <c r="J10" s="42">
        <v>-23.14</v>
      </c>
      <c r="N10" s="215"/>
    </row>
    <row r="11" spans="2:14" ht="18.600000000000001" customHeight="1">
      <c r="B11" s="39" t="s">
        <v>62</v>
      </c>
      <c r="C11" s="43">
        <v>4307674</v>
      </c>
      <c r="D11" s="43">
        <v>1439741</v>
      </c>
      <c r="E11" s="43">
        <v>334.23</v>
      </c>
      <c r="F11" s="167">
        <v>4158420</v>
      </c>
      <c r="G11" s="43">
        <v>1393200</v>
      </c>
      <c r="H11" s="43">
        <v>335.03</v>
      </c>
      <c r="I11" s="43">
        <v>3.59</v>
      </c>
      <c r="J11" s="43">
        <v>3.34</v>
      </c>
    </row>
    <row r="12" spans="2:14" ht="18.600000000000001" customHeight="1">
      <c r="B12" s="38" t="s">
        <v>63</v>
      </c>
      <c r="C12" s="42">
        <v>2343460</v>
      </c>
      <c r="D12" s="42">
        <v>1503080</v>
      </c>
      <c r="E12" s="42">
        <v>641.39</v>
      </c>
      <c r="F12" s="88">
        <v>2276420</v>
      </c>
      <c r="G12" s="42">
        <v>1743177</v>
      </c>
      <c r="H12" s="42">
        <v>765.75</v>
      </c>
      <c r="I12" s="42">
        <v>2.94</v>
      </c>
      <c r="J12" s="42">
        <v>-13.77</v>
      </c>
    </row>
    <row r="13" spans="2:14" ht="18.600000000000001" customHeight="1">
      <c r="B13" s="39" t="s">
        <v>64</v>
      </c>
      <c r="C13" s="43">
        <v>526308</v>
      </c>
      <c r="D13" s="43">
        <v>392758</v>
      </c>
      <c r="E13" s="43">
        <v>746.25</v>
      </c>
      <c r="F13" s="167">
        <v>545936</v>
      </c>
      <c r="G13" s="43">
        <v>489779</v>
      </c>
      <c r="H13" s="43">
        <v>897.14</v>
      </c>
      <c r="I13" s="43">
        <v>-3.6</v>
      </c>
      <c r="J13" s="43">
        <v>-19.809999999999999</v>
      </c>
      <c r="L13" s="215"/>
    </row>
    <row r="14" spans="2:14" ht="18.600000000000001" customHeight="1">
      <c r="B14" s="38" t="s">
        <v>65</v>
      </c>
      <c r="C14" s="42">
        <v>223654</v>
      </c>
      <c r="D14" s="42">
        <v>164544</v>
      </c>
      <c r="E14" s="42">
        <v>735.71</v>
      </c>
      <c r="F14" s="88">
        <v>204191</v>
      </c>
      <c r="G14" s="42">
        <v>179314</v>
      </c>
      <c r="H14" s="42">
        <v>878.17</v>
      </c>
      <c r="I14" s="42">
        <v>9.5299999999999994</v>
      </c>
      <c r="J14" s="42">
        <v>-8.24</v>
      </c>
    </row>
    <row r="15" spans="2:14" ht="18.600000000000001" customHeight="1">
      <c r="B15" s="39" t="s">
        <v>66</v>
      </c>
      <c r="C15" s="43">
        <v>269516</v>
      </c>
      <c r="D15" s="43">
        <v>116991</v>
      </c>
      <c r="E15" s="43">
        <v>434.08</v>
      </c>
      <c r="F15" s="43">
        <v>285011</v>
      </c>
      <c r="G15" s="43">
        <v>167372</v>
      </c>
      <c r="H15" s="43">
        <v>587.25</v>
      </c>
      <c r="I15" s="43">
        <v>-5.44</v>
      </c>
      <c r="J15" s="43">
        <v>-30.1</v>
      </c>
    </row>
    <row r="16" spans="2:14" ht="18.600000000000001" customHeight="1">
      <c r="B16" s="38" t="s">
        <v>67</v>
      </c>
      <c r="C16" s="42">
        <v>272353</v>
      </c>
      <c r="D16" s="42">
        <v>164251</v>
      </c>
      <c r="E16" s="42">
        <v>603.08000000000004</v>
      </c>
      <c r="F16" s="42">
        <v>339958</v>
      </c>
      <c r="G16" s="42">
        <v>246977</v>
      </c>
      <c r="H16" s="42">
        <v>726.49</v>
      </c>
      <c r="I16" s="42">
        <v>-19.89</v>
      </c>
      <c r="J16" s="42">
        <v>-33.5</v>
      </c>
    </row>
    <row r="17" spans="1:10" ht="18.600000000000001" customHeight="1">
      <c r="B17" s="60" t="s">
        <v>68</v>
      </c>
      <c r="C17" s="61">
        <v>10927790</v>
      </c>
      <c r="D17" s="61">
        <v>6176157</v>
      </c>
      <c r="E17" s="61">
        <v>565.17999999999995</v>
      </c>
      <c r="F17" s="61">
        <v>10651704</v>
      </c>
      <c r="G17" s="61">
        <v>7335625</v>
      </c>
      <c r="H17" s="61">
        <v>688.68</v>
      </c>
      <c r="I17" s="61">
        <v>2.59</v>
      </c>
      <c r="J17" s="61">
        <v>-15.81</v>
      </c>
    </row>
    <row r="18" spans="1:10" ht="18.600000000000001" customHeight="1">
      <c r="B18" s="38" t="s">
        <v>69</v>
      </c>
      <c r="C18" s="42">
        <v>7545</v>
      </c>
      <c r="D18" s="44" t="s">
        <v>136</v>
      </c>
      <c r="E18" s="44" t="s">
        <v>136</v>
      </c>
      <c r="F18" s="42">
        <v>9854</v>
      </c>
      <c r="G18" s="42" t="s">
        <v>136</v>
      </c>
      <c r="H18" s="42" t="s">
        <v>136</v>
      </c>
      <c r="I18" s="42">
        <v>-23.43</v>
      </c>
      <c r="J18" s="44" t="s">
        <v>136</v>
      </c>
    </row>
    <row r="19" spans="1:10" ht="25.5">
      <c r="B19" s="39" t="s">
        <v>71</v>
      </c>
      <c r="C19" s="153" t="s">
        <v>136</v>
      </c>
      <c r="D19" s="154">
        <v>13439</v>
      </c>
      <c r="E19" s="153" t="s">
        <v>136</v>
      </c>
      <c r="F19" s="154" t="s">
        <v>136</v>
      </c>
      <c r="G19" s="154">
        <v>77884</v>
      </c>
      <c r="H19" s="153" t="s">
        <v>136</v>
      </c>
      <c r="I19" s="153" t="s">
        <v>136</v>
      </c>
      <c r="J19" s="154">
        <v>-82.74</v>
      </c>
    </row>
    <row r="20" spans="1:10" ht="18.600000000000001" customHeight="1">
      <c r="B20" s="40" t="s">
        <v>72</v>
      </c>
      <c r="C20" s="44">
        <v>10935335</v>
      </c>
      <c r="D20" s="44">
        <v>6189596</v>
      </c>
      <c r="E20" s="44">
        <v>565.17999999999995</v>
      </c>
      <c r="F20" s="44">
        <v>10661558</v>
      </c>
      <c r="G20" s="44">
        <v>7413509</v>
      </c>
      <c r="H20" s="44">
        <v>688.68</v>
      </c>
      <c r="I20" s="44">
        <v>2.57</v>
      </c>
      <c r="J20" s="44">
        <v>-16.510000000000002</v>
      </c>
    </row>
    <row r="21" spans="1:10" ht="25.5" customHeight="1">
      <c r="B21" s="39" t="s">
        <v>362</v>
      </c>
      <c r="C21" s="43">
        <v>4038776</v>
      </c>
      <c r="D21" s="43">
        <v>964188</v>
      </c>
      <c r="E21" s="43">
        <v>238.73</v>
      </c>
      <c r="F21" s="43">
        <v>3700905</v>
      </c>
      <c r="G21" s="43">
        <v>866323</v>
      </c>
      <c r="H21" s="43">
        <v>234.08</v>
      </c>
      <c r="I21" s="43">
        <v>9.1300000000000008</v>
      </c>
      <c r="J21" s="43">
        <v>11.3</v>
      </c>
    </row>
    <row r="22" spans="1:10" ht="25.5" customHeight="1">
      <c r="B22" s="38" t="s">
        <v>73</v>
      </c>
      <c r="C22" s="42" t="s">
        <v>136</v>
      </c>
      <c r="D22" s="42">
        <v>-58440</v>
      </c>
      <c r="E22" s="44" t="s">
        <v>136</v>
      </c>
      <c r="F22" s="42" t="s">
        <v>136</v>
      </c>
      <c r="G22" s="42">
        <v>24224</v>
      </c>
      <c r="H22" s="44" t="s">
        <v>136</v>
      </c>
      <c r="I22" s="44" t="s">
        <v>136</v>
      </c>
      <c r="J22" s="42">
        <v>-341.25</v>
      </c>
    </row>
    <row r="23" spans="1:10" ht="18.600000000000001" customHeight="1">
      <c r="B23" s="60" t="s">
        <v>74</v>
      </c>
      <c r="C23" s="61">
        <v>14974111</v>
      </c>
      <c r="D23" s="61">
        <v>7095344</v>
      </c>
      <c r="E23" s="61">
        <v>477.09</v>
      </c>
      <c r="F23" s="61">
        <v>14362463</v>
      </c>
      <c r="G23" s="61">
        <v>8304056</v>
      </c>
      <c r="H23" s="61">
        <v>571.46</v>
      </c>
      <c r="I23" s="61">
        <v>4.26</v>
      </c>
      <c r="J23" s="61">
        <v>-14.56</v>
      </c>
    </row>
    <row r="25" spans="1:10">
      <c r="A25" s="35"/>
      <c r="B25" s="275" t="s">
        <v>75</v>
      </c>
      <c r="C25" s="275"/>
      <c r="D25" s="275"/>
      <c r="E25" s="275"/>
    </row>
    <row r="26" spans="1:10">
      <c r="A26" s="34"/>
      <c r="B26" s="275" t="s">
        <v>76</v>
      </c>
      <c r="C26" s="275"/>
      <c r="D26" s="275"/>
      <c r="E26" s="275"/>
      <c r="F26" s="275"/>
    </row>
    <row r="27" spans="1:10" ht="15" customHeight="1">
      <c r="A27" s="34"/>
      <c r="B27" s="275" t="s">
        <v>77</v>
      </c>
      <c r="C27" s="275"/>
      <c r="D27" s="275"/>
      <c r="E27" s="275"/>
    </row>
    <row r="28" spans="1:10">
      <c r="B28" s="275"/>
      <c r="C28" s="275"/>
      <c r="D28" s="275"/>
      <c r="E28" s="275"/>
    </row>
    <row r="29" spans="1:10">
      <c r="B29" s="275"/>
      <c r="C29" s="275"/>
      <c r="D29" s="275"/>
      <c r="E29" s="275"/>
    </row>
  </sheetData>
  <mergeCells count="9">
    <mergeCell ref="B29:E29"/>
    <mergeCell ref="B26:F26"/>
    <mergeCell ref="B27:E27"/>
    <mergeCell ref="B28:E28"/>
    <mergeCell ref="B1:G6"/>
    <mergeCell ref="C8:E8"/>
    <mergeCell ref="F8:H8"/>
    <mergeCell ref="I8:J8"/>
    <mergeCell ref="B25:E2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G38"/>
  <sheetViews>
    <sheetView showGridLines="0" showRowColHeaders="0" zoomScale="80" zoomScaleNormal="80" workbookViewId="0">
      <selection activeCell="C25" sqref="C25"/>
    </sheetView>
  </sheetViews>
  <sheetFormatPr defaultColWidth="8.7109375" defaultRowHeight="15" customHeight="1"/>
  <cols>
    <col min="1" max="1" width="9.85546875" customWidth="1"/>
    <col min="2" max="2" width="57.7109375" bestFit="1" customWidth="1"/>
    <col min="3" max="3" width="20.5703125" customWidth="1"/>
    <col min="4" max="4" width="24.140625" customWidth="1"/>
    <col min="5" max="5" width="14.7109375" customWidth="1"/>
    <col min="6" max="6" width="19.28515625" customWidth="1"/>
    <col min="7" max="8" width="8.7109375" customWidth="1"/>
  </cols>
  <sheetData>
    <row r="5" spans="2:7">
      <c r="B5" s="261"/>
      <c r="C5" s="261"/>
      <c r="D5" s="261"/>
      <c r="E5" s="262"/>
      <c r="F5" s="262"/>
      <c r="G5" s="262"/>
    </row>
    <row r="6" spans="2:7">
      <c r="B6" s="262"/>
      <c r="C6" s="262"/>
      <c r="D6" s="262"/>
      <c r="E6" s="262"/>
      <c r="F6" s="262"/>
      <c r="G6" s="262"/>
    </row>
    <row r="7" spans="2:7">
      <c r="B7" s="262"/>
      <c r="C7" s="262"/>
      <c r="D7" s="262"/>
      <c r="E7" s="262"/>
      <c r="F7" s="262"/>
      <c r="G7" s="262"/>
    </row>
    <row r="8" spans="2:7" ht="21" customHeight="1">
      <c r="B8" s="53" t="s">
        <v>78</v>
      </c>
      <c r="C8" s="2"/>
      <c r="D8" s="2"/>
    </row>
    <row r="9" spans="2:7" ht="24" customHeight="1">
      <c r="B9" s="276"/>
      <c r="C9" s="277" t="s">
        <v>79</v>
      </c>
      <c r="D9" s="278"/>
    </row>
    <row r="10" spans="2:7" ht="24" customHeight="1">
      <c r="B10" s="276"/>
      <c r="C10" s="77">
        <v>45016</v>
      </c>
      <c r="D10" s="77">
        <v>44651</v>
      </c>
    </row>
    <row r="11" spans="2:7" ht="24" customHeight="1">
      <c r="B11" s="105" t="s">
        <v>80</v>
      </c>
      <c r="C11" s="106">
        <v>262175</v>
      </c>
      <c r="D11" s="106">
        <v>394055</v>
      </c>
    </row>
    <row r="12" spans="2:7" ht="24" customHeight="1">
      <c r="B12" s="105" t="s">
        <v>81</v>
      </c>
      <c r="C12" s="106">
        <v>226248</v>
      </c>
      <c r="D12" s="106">
        <v>214718</v>
      </c>
    </row>
    <row r="13" spans="2:7" ht="24" customHeight="1">
      <c r="B13" s="105" t="s">
        <v>82</v>
      </c>
      <c r="C13" s="106">
        <v>89917</v>
      </c>
      <c r="D13" s="106">
        <v>89298</v>
      </c>
    </row>
    <row r="14" spans="2:7" ht="24" customHeight="1">
      <c r="B14" s="105" t="s">
        <v>83</v>
      </c>
      <c r="C14" s="106">
        <v>110319</v>
      </c>
      <c r="D14" s="106">
        <v>93764</v>
      </c>
    </row>
    <row r="15" spans="2:7" ht="24" customHeight="1">
      <c r="B15" s="105" t="s">
        <v>84</v>
      </c>
      <c r="C15" s="106">
        <v>127894</v>
      </c>
      <c r="D15" s="106">
        <v>151414</v>
      </c>
    </row>
    <row r="16" spans="2:7" ht="24" customHeight="1">
      <c r="B16" s="105" t="s">
        <v>85</v>
      </c>
      <c r="C16" s="106">
        <v>125429</v>
      </c>
      <c r="D16" s="106">
        <v>110083</v>
      </c>
    </row>
    <row r="17" spans="2:4" ht="24" customHeight="1">
      <c r="B17" s="105" t="s">
        <v>86</v>
      </c>
      <c r="C17" s="106">
        <v>937269</v>
      </c>
      <c r="D17" s="106">
        <v>625633</v>
      </c>
    </row>
    <row r="18" spans="2:4" ht="24" customHeight="1">
      <c r="B18" s="105" t="s">
        <v>87</v>
      </c>
      <c r="C18" s="106">
        <v>1225659</v>
      </c>
      <c r="D18" s="106">
        <v>1230940</v>
      </c>
    </row>
    <row r="19" spans="2:4" ht="24" customHeight="1">
      <c r="B19" s="105" t="s">
        <v>88</v>
      </c>
      <c r="C19" s="106">
        <v>618732</v>
      </c>
      <c r="D19" s="106">
        <v>453589</v>
      </c>
    </row>
    <row r="20" spans="2:4" ht="24" customHeight="1">
      <c r="B20" s="105" t="s">
        <v>89</v>
      </c>
      <c r="C20" s="106">
        <v>-279575</v>
      </c>
      <c r="D20" s="106">
        <v>-260112</v>
      </c>
    </row>
    <row r="21" spans="2:4" ht="24" customHeight="1" thickBot="1">
      <c r="B21" s="107" t="s">
        <v>90</v>
      </c>
      <c r="C21" s="108">
        <v>3444067</v>
      </c>
      <c r="D21" s="109">
        <v>3103382</v>
      </c>
    </row>
    <row r="22" spans="2:4" ht="15.75" thickTop="1"/>
    <row r="25" spans="2:4">
      <c r="C25" s="47"/>
      <c r="D25" s="47"/>
    </row>
    <row r="26" spans="2:4">
      <c r="C26" s="33"/>
      <c r="D26" s="33"/>
    </row>
    <row r="27" spans="2:4">
      <c r="C27" s="33"/>
      <c r="D27" s="33"/>
    </row>
    <row r="28" spans="2:4">
      <c r="C28" s="33"/>
      <c r="D28" s="33"/>
    </row>
    <row r="29" spans="2:4">
      <c r="C29" s="33"/>
      <c r="D29" s="33"/>
    </row>
    <row r="30" spans="2:4">
      <c r="C30" s="33"/>
      <c r="D30" s="33"/>
    </row>
    <row r="31" spans="2:4">
      <c r="C31" s="33"/>
      <c r="D31" s="33"/>
    </row>
    <row r="32" spans="2:4">
      <c r="C32" s="33"/>
      <c r="D32" s="33"/>
    </row>
    <row r="33" spans="3:4">
      <c r="C33" s="33"/>
      <c r="D33" s="33"/>
    </row>
    <row r="34" spans="3:4">
      <c r="C34" s="33"/>
      <c r="D34" s="33"/>
    </row>
    <row r="35" spans="3:4">
      <c r="C35" s="33"/>
      <c r="D35" s="33"/>
    </row>
    <row r="36" spans="3:4">
      <c r="C36" s="33"/>
      <c r="D36" s="33"/>
    </row>
    <row r="37" spans="3:4">
      <c r="C37" s="33"/>
      <c r="D37" s="33"/>
    </row>
    <row r="38" spans="3:4">
      <c r="C38" s="33"/>
      <c r="D38" s="33"/>
    </row>
  </sheetData>
  <mergeCells count="3">
    <mergeCell ref="B5:G7"/>
    <mergeCell ref="B9:B10"/>
    <mergeCell ref="C9:D9"/>
  </mergeCells>
  <conditionalFormatting sqref="B11:D21">
    <cfRule type="expression" dxfId="27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11"/>
  <sheetViews>
    <sheetView showGridLines="0" showRowColHeaders="0" zoomScale="80" zoomScaleNormal="80" workbookViewId="0">
      <selection activeCell="I10" sqref="I10"/>
    </sheetView>
  </sheetViews>
  <sheetFormatPr defaultColWidth="0.140625" defaultRowHeight="15"/>
  <cols>
    <col min="1" max="1" width="9.85546875" customWidth="1"/>
    <col min="2" max="2" width="24.42578125" customWidth="1"/>
    <col min="3" max="7" width="16.140625" customWidth="1"/>
    <col min="8" max="8" width="8.7109375" customWidth="1"/>
    <col min="9" max="9" width="7.42578125" customWidth="1"/>
    <col min="10" max="10" width="6.7109375" customWidth="1"/>
    <col min="11" max="11" width="10.28515625" customWidth="1"/>
    <col min="13" max="13" width="12.140625" customWidth="1"/>
  </cols>
  <sheetData>
    <row r="1" spans="2:8">
      <c r="B1" s="261"/>
      <c r="C1" s="262"/>
      <c r="D1" s="262"/>
      <c r="E1" s="262"/>
      <c r="F1" s="262"/>
      <c r="G1" s="262"/>
      <c r="H1" s="262"/>
    </row>
    <row r="2" spans="2:8">
      <c r="B2" s="262"/>
      <c r="C2" s="262"/>
      <c r="D2" s="262"/>
      <c r="E2" s="262"/>
      <c r="F2" s="262"/>
      <c r="G2" s="262"/>
      <c r="H2" s="262"/>
    </row>
    <row r="3" spans="2:8">
      <c r="B3" s="262"/>
      <c r="C3" s="262"/>
      <c r="D3" s="262"/>
      <c r="E3" s="262"/>
      <c r="F3" s="262"/>
      <c r="G3" s="262"/>
      <c r="H3" s="262"/>
    </row>
    <row r="4" spans="2:8" ht="18.75">
      <c r="B4" s="15"/>
      <c r="C4" s="15"/>
      <c r="D4" s="15"/>
      <c r="E4" s="15"/>
      <c r="F4" s="15"/>
      <c r="G4" s="15"/>
      <c r="H4" s="15"/>
    </row>
    <row r="5" spans="2:8" ht="18.75">
      <c r="B5" s="15"/>
      <c r="C5" s="15"/>
      <c r="D5" s="15"/>
      <c r="E5" s="15"/>
      <c r="F5" s="15"/>
      <c r="G5" s="15"/>
      <c r="H5" s="15"/>
    </row>
    <row r="6" spans="2:8" ht="18.75">
      <c r="B6" s="15"/>
      <c r="C6" s="15"/>
      <c r="D6" s="15"/>
      <c r="E6" s="15"/>
      <c r="F6" s="15"/>
      <c r="G6" s="15"/>
      <c r="H6" s="15"/>
    </row>
    <row r="7" spans="2:8" ht="10.5" customHeight="1"/>
    <row r="8" spans="2:8">
      <c r="B8" s="155" t="s">
        <v>91</v>
      </c>
      <c r="C8" s="156">
        <v>2019</v>
      </c>
      <c r="D8" s="156">
        <v>2020</v>
      </c>
      <c r="E8" s="156">
        <v>2021</v>
      </c>
      <c r="F8" s="156">
        <v>2022</v>
      </c>
      <c r="G8" s="156" t="s">
        <v>92</v>
      </c>
    </row>
    <row r="9" spans="2:8">
      <c r="B9" s="157" t="s">
        <v>93</v>
      </c>
      <c r="C9" s="158">
        <v>6613</v>
      </c>
      <c r="D9" s="159">
        <v>6549</v>
      </c>
      <c r="E9" s="158">
        <v>6135</v>
      </c>
      <c r="F9" s="158">
        <v>6172</v>
      </c>
      <c r="G9" s="158">
        <v>6208</v>
      </c>
    </row>
    <row r="10" spans="2:8">
      <c r="B10" s="157" t="s">
        <v>94</v>
      </c>
      <c r="C10" s="160">
        <v>0.12709999999999999</v>
      </c>
      <c r="D10" s="161">
        <v>0.12570000000000001</v>
      </c>
      <c r="E10" s="160">
        <v>0.1123</v>
      </c>
      <c r="F10" s="160">
        <v>0.1111</v>
      </c>
      <c r="G10" s="160">
        <v>0.1106</v>
      </c>
    </row>
    <row r="11" spans="2:8">
      <c r="B11" s="157" t="s">
        <v>95</v>
      </c>
      <c r="C11" s="160">
        <v>0.11509999999999999</v>
      </c>
      <c r="D11" s="161">
        <v>0.1143</v>
      </c>
      <c r="E11" s="160">
        <v>0.1128</v>
      </c>
      <c r="F11" s="160">
        <v>0.1123</v>
      </c>
      <c r="G11" s="160">
        <v>0.11219999999999999</v>
      </c>
    </row>
  </sheetData>
  <mergeCells count="1">
    <mergeCell ref="B1:H3"/>
  </mergeCells>
  <conditionalFormatting sqref="B9:G11">
    <cfRule type="expression" dxfId="26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showGridLines="0" showRowColHeaders="0" zoomScale="80" zoomScaleNormal="80" workbookViewId="0">
      <selection activeCell="H12" sqref="H12"/>
    </sheetView>
  </sheetViews>
  <sheetFormatPr defaultColWidth="9.140625" defaultRowHeight="15.75"/>
  <cols>
    <col min="1" max="1" width="9.85546875" style="45" customWidth="1"/>
    <col min="2" max="2" width="10.5703125" style="46" bestFit="1" customWidth="1"/>
    <col min="3" max="4" width="12.7109375" style="45" customWidth="1"/>
    <col min="5" max="5" width="2.28515625" style="45" customWidth="1"/>
    <col min="6" max="7" width="12.7109375" style="45" customWidth="1"/>
    <col min="8" max="8" width="12.85546875" style="45" customWidth="1"/>
    <col min="9" max="10" width="9.140625" style="45" customWidth="1"/>
    <col min="11" max="11" width="9.5703125" style="45" customWidth="1"/>
    <col min="12" max="12" width="11.140625" style="45" customWidth="1"/>
    <col min="13" max="16384" width="9.140625" style="45"/>
  </cols>
  <sheetData>
    <row r="1" spans="1:8">
      <c r="A1"/>
      <c r="B1" s="261"/>
      <c r="C1" s="262"/>
      <c r="D1" s="262"/>
      <c r="E1" s="262"/>
      <c r="F1" s="262"/>
      <c r="G1" s="262"/>
    </row>
    <row r="2" spans="1:8">
      <c r="A2"/>
      <c r="B2" s="261"/>
      <c r="C2" s="262"/>
      <c r="D2" s="262"/>
      <c r="E2" s="262"/>
      <c r="F2" s="262"/>
      <c r="G2" s="262"/>
    </row>
    <row r="3" spans="1:8">
      <c r="A3"/>
      <c r="B3" s="261"/>
      <c r="C3" s="262"/>
      <c r="D3" s="262"/>
      <c r="E3" s="262"/>
      <c r="F3" s="262"/>
      <c r="G3" s="262"/>
    </row>
    <row r="4" spans="1:8">
      <c r="A4"/>
      <c r="B4" s="261"/>
      <c r="C4" s="262"/>
      <c r="D4" s="262"/>
      <c r="E4" s="262"/>
      <c r="F4" s="262"/>
      <c r="G4" s="262"/>
    </row>
    <row r="5" spans="1:8">
      <c r="A5"/>
      <c r="B5" s="262"/>
      <c r="C5" s="262"/>
      <c r="D5" s="262"/>
      <c r="E5" s="262"/>
      <c r="F5" s="262"/>
      <c r="G5" s="262"/>
    </row>
    <row r="6" spans="1:8" ht="18.95" customHeight="1">
      <c r="A6"/>
      <c r="B6" s="262"/>
      <c r="C6" s="262"/>
      <c r="D6" s="262"/>
      <c r="E6" s="262"/>
      <c r="F6" s="262"/>
      <c r="G6" s="262"/>
    </row>
    <row r="7" spans="1:8" ht="27" customHeight="1">
      <c r="B7" s="49" t="s">
        <v>96</v>
      </c>
      <c r="C7" s="41" t="s">
        <v>97</v>
      </c>
      <c r="D7" s="41" t="s">
        <v>98</v>
      </c>
      <c r="E7" s="50"/>
      <c r="F7" s="49" t="s">
        <v>96</v>
      </c>
      <c r="G7" s="41" t="s">
        <v>97</v>
      </c>
      <c r="H7" s="41" t="s">
        <v>99</v>
      </c>
    </row>
    <row r="8" spans="1:8" ht="27.75" hidden="1" customHeight="1">
      <c r="B8" s="128">
        <v>2016</v>
      </c>
      <c r="C8" s="129">
        <v>11.62</v>
      </c>
      <c r="D8" s="129">
        <v>11.57</v>
      </c>
      <c r="E8" s="130"/>
      <c r="F8" s="128">
        <v>2016</v>
      </c>
      <c r="G8" s="131">
        <v>8.1199999999999992</v>
      </c>
      <c r="H8" s="129">
        <v>5.37</v>
      </c>
    </row>
    <row r="9" spans="1:8" ht="27.75" customHeight="1">
      <c r="B9" s="128">
        <v>2018</v>
      </c>
      <c r="C9" s="129">
        <v>10.63</v>
      </c>
      <c r="D9" s="129">
        <v>10.58</v>
      </c>
      <c r="E9" s="130"/>
      <c r="F9" s="128">
        <v>2018</v>
      </c>
      <c r="G9" s="131">
        <v>7.29</v>
      </c>
      <c r="H9" s="129">
        <v>5.24</v>
      </c>
    </row>
    <row r="10" spans="1:8" ht="27.75" customHeight="1">
      <c r="B10" s="128">
        <v>2019</v>
      </c>
      <c r="C10" s="129">
        <v>10.51</v>
      </c>
      <c r="D10" s="129">
        <v>10.61</v>
      </c>
      <c r="E10" s="130"/>
      <c r="F10" s="128">
        <v>2019</v>
      </c>
      <c r="G10" s="131">
        <v>7.24</v>
      </c>
      <c r="H10" s="129">
        <v>5.05</v>
      </c>
    </row>
    <row r="11" spans="1:8" ht="27.75" customHeight="1">
      <c r="B11" s="128">
        <v>2020</v>
      </c>
      <c r="C11" s="129">
        <v>10.31</v>
      </c>
      <c r="D11" s="129">
        <v>9.7100000000000009</v>
      </c>
      <c r="E11" s="130"/>
      <c r="F11" s="128">
        <v>2020</v>
      </c>
      <c r="G11" s="131">
        <v>6.98</v>
      </c>
      <c r="H11" s="129">
        <v>5.07</v>
      </c>
    </row>
    <row r="12" spans="1:8" ht="27.75" customHeight="1">
      <c r="B12" s="128">
        <v>2021</v>
      </c>
      <c r="C12" s="129">
        <v>10.08</v>
      </c>
      <c r="D12" s="162">
        <v>9.4600000000000009</v>
      </c>
      <c r="E12" s="130"/>
      <c r="F12" s="128">
        <v>2021</v>
      </c>
      <c r="G12" s="131">
        <v>6.56</v>
      </c>
      <c r="H12" s="129">
        <v>4.5999999999999996</v>
      </c>
    </row>
    <row r="13" spans="1:8" ht="27.75" customHeight="1">
      <c r="B13" s="128">
        <v>2022</v>
      </c>
      <c r="C13" s="129">
        <v>9.98</v>
      </c>
      <c r="D13" s="162">
        <v>9.48</v>
      </c>
      <c r="E13" s="130"/>
      <c r="F13" s="128">
        <v>2022</v>
      </c>
      <c r="G13" s="131">
        <v>6.43</v>
      </c>
      <c r="H13" s="162">
        <v>4.58</v>
      </c>
    </row>
    <row r="14" spans="1:8" ht="27.75" customHeight="1">
      <c r="B14" s="128" t="s">
        <v>92</v>
      </c>
      <c r="C14" s="129">
        <v>9.58</v>
      </c>
      <c r="D14" s="162" t="s">
        <v>356</v>
      </c>
      <c r="E14" s="130"/>
      <c r="F14" s="128" t="s">
        <v>92</v>
      </c>
      <c r="G14" s="131">
        <v>5.99</v>
      </c>
      <c r="H14" s="162" t="s">
        <v>357</v>
      </c>
    </row>
  </sheetData>
  <mergeCells count="1">
    <mergeCell ref="B1:G6"/>
  </mergeCells>
  <conditionalFormatting sqref="B8:D12">
    <cfRule type="expression" dxfId="25" priority="5">
      <formula>MOD(ROW(),2)=0</formula>
    </cfRule>
  </conditionalFormatting>
  <conditionalFormatting sqref="B13:D14 F13:H14">
    <cfRule type="expression" dxfId="24" priority="7">
      <formula>MOD(ROW(),2)=0</formula>
    </cfRule>
  </conditionalFormatting>
  <conditionalFormatting sqref="F9:F12">
    <cfRule type="expression" dxfId="23" priority="1">
      <formula>MOD(ROW(),2)=0</formula>
    </cfRule>
  </conditionalFormatting>
  <conditionalFormatting sqref="F8:H8">
    <cfRule type="expression" dxfId="22" priority="9">
      <formula>MOD(ROW(),2)=0</formula>
    </cfRule>
  </conditionalFormatting>
  <conditionalFormatting sqref="G9:H12">
    <cfRule type="expression" dxfId="21" priority="8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6"/>
  <sheetViews>
    <sheetView showGridLines="0" showRowColHeaders="0" zoomScale="80" zoomScaleNormal="80" workbookViewId="0">
      <selection activeCell="AB39" sqref="AB39"/>
    </sheetView>
  </sheetViews>
  <sheetFormatPr defaultColWidth="0.85546875" defaultRowHeight="15" customHeight="1"/>
  <cols>
    <col min="1" max="1" width="4.140625" customWidth="1"/>
    <col min="2" max="2" width="28.28515625" bestFit="1" customWidth="1"/>
    <col min="3" max="3" width="13.42578125" bestFit="1" customWidth="1"/>
    <col min="4" max="4" width="10.85546875" customWidth="1"/>
    <col min="5" max="5" width="13.85546875" bestFit="1" customWidth="1"/>
    <col min="6" max="6" width="13.42578125" bestFit="1" customWidth="1"/>
    <col min="7" max="7" width="11.140625" customWidth="1"/>
    <col min="8" max="8" width="13.85546875" bestFit="1" customWidth="1"/>
    <col min="9" max="9" width="8.42578125" customWidth="1"/>
    <col min="10" max="10" width="9.42578125" customWidth="1"/>
    <col min="11" max="11" width="6.28515625" customWidth="1"/>
  </cols>
  <sheetData>
    <row r="1" spans="2:7">
      <c r="B1" s="261"/>
      <c r="C1" s="262"/>
      <c r="D1" s="262"/>
      <c r="E1" s="262"/>
      <c r="F1" s="262"/>
      <c r="G1" s="262"/>
    </row>
    <row r="2" spans="2:7">
      <c r="B2" s="262"/>
      <c r="C2" s="262"/>
      <c r="D2" s="262"/>
      <c r="E2" s="262"/>
      <c r="F2" s="262"/>
      <c r="G2" s="262"/>
    </row>
    <row r="3" spans="2:7">
      <c r="B3" s="262"/>
      <c r="C3" s="262"/>
      <c r="D3" s="262"/>
      <c r="E3" s="262"/>
      <c r="F3" s="262"/>
      <c r="G3" s="262"/>
    </row>
    <row r="4" spans="2:7">
      <c r="B4" s="262"/>
      <c r="C4" s="262"/>
      <c r="D4" s="262"/>
      <c r="E4" s="262"/>
      <c r="F4" s="262"/>
      <c r="G4" s="262"/>
    </row>
    <row r="5" spans="2:7">
      <c r="B5" s="262"/>
      <c r="C5" s="262"/>
      <c r="D5" s="262"/>
      <c r="E5" s="262"/>
      <c r="F5" s="262"/>
      <c r="G5" s="262"/>
    </row>
    <row r="6" spans="2:7">
      <c r="B6" s="262"/>
      <c r="C6" s="262"/>
      <c r="D6" s="262"/>
      <c r="E6" s="262"/>
      <c r="F6" s="262"/>
      <c r="G6" s="262"/>
    </row>
  </sheetData>
  <mergeCells count="1">
    <mergeCell ref="B1:G6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6</vt:i4>
      </vt:variant>
    </vt:vector>
  </HeadingPairs>
  <TitlesOfParts>
    <vt:vector size="27" baseType="lpstr">
      <vt:lpstr>Cemig (Índice)</vt:lpstr>
      <vt:lpstr>1.1 RAP 2022-2023 </vt:lpstr>
      <vt:lpstr>1.2 Usinas</vt:lpstr>
      <vt:lpstr>1.3 Balanço de Energia</vt:lpstr>
      <vt:lpstr>1.4 Mercado de Energia</vt:lpstr>
      <vt:lpstr>1.5 EE comprada para revenda</vt:lpstr>
      <vt:lpstr>1.6 Perdas Energia</vt:lpstr>
      <vt:lpstr>1.7 DEC _ FEC</vt:lpstr>
      <vt:lpstr>1.8 Taxa de arrecadação_Inad</vt:lpstr>
      <vt:lpstr>2.1 Receita</vt:lpstr>
      <vt:lpstr>2.2 Custos Despesas operaci</vt:lpstr>
      <vt:lpstr>2.3 LAJIDA</vt:lpstr>
      <vt:lpstr>2.4 Resultado Financeiro</vt:lpstr>
      <vt:lpstr>2.5 Endividamento</vt:lpstr>
      <vt:lpstr>2.6 Endividamento (Debêntures)</vt:lpstr>
      <vt:lpstr>2.7 Investimentos</vt:lpstr>
      <vt:lpstr>3.1 BP (Ativo)</vt:lpstr>
      <vt:lpstr>3.2 BP (Passivo)</vt:lpstr>
      <vt:lpstr>4.1 DRE</vt:lpstr>
      <vt:lpstr>5. Fluxo de caixa</vt:lpstr>
      <vt:lpstr>6. Desempenhos das ações</vt:lpstr>
      <vt:lpstr>'2.2 Custos Despesas operaci'!_Hlk160453777</vt:lpstr>
      <vt:lpstr>'1.5 EE comprada para revenda'!_Toc223922453</vt:lpstr>
      <vt:lpstr>'5. Fluxo de caixa'!_Toc229977613</vt:lpstr>
      <vt:lpstr>'6. Desempenhos das ações'!_Toc229977613</vt:lpstr>
      <vt:lpstr>'3.2 BP (Passivo)'!_Toc282006926</vt:lpstr>
      <vt:lpstr>'3.2 BP (Passivo)'!_Toc282006927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c056837</cp:lastModifiedBy>
  <cp:revision/>
  <dcterms:created xsi:type="dcterms:W3CDTF">2020-11-04T13:02:04Z</dcterms:created>
  <dcterms:modified xsi:type="dcterms:W3CDTF">2023-05-09T14:14:21Z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1367614967</vt:lpwstr>
  </property>
  <property fmtid="{D5CDD505-2E9C-101B-9397-08002B2CF9AE}" pid="3" name="EcoUpdateMessage">
    <vt:lpwstr>2023/05/03-21:02:47</vt:lpwstr>
  </property>
  <property fmtid="{D5CDD505-2E9C-101B-9397-08002B2CF9AE}" pid="4" name="EcoUpdateStatus">
    <vt:lpwstr>2023-05-02=BRA:St,Fd,TP;ARG:St,ME,Fd,TP;CHL:ME,Fd;GBR:St,ME;COL:St,ME,Fd;PER:St,ME,Fd|2023-05-03=BRA:ME;USA:St,ME;MEX:St,ME,Fd,TP;CHL:St|2022-10-17=USA:TP|2021-11-17=CHL:TP|2014-02-26=VEN:St|2002-11-08=JPN:St|2016-08-18=NNN:St|2023-05-01=PER:TP|2007-01-31=ESP:St|2003-01-29=CHN:St|2003-01-28=TWN:St|2003-01-30=HKG:St;KOR:St|2023-01-19=OTH:St</vt:lpwstr>
  </property>
</Properties>
</file>