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I:\SA\RI\RI_DADOS\1_Informacoes_Tecnicas_e_Financeiras\1. Resultados\2021 e anos anteriores\2020\1 - Tabelas Release\Cemig GT\2020\3T20\"/>
    </mc:Choice>
  </mc:AlternateContent>
  <xr:revisionPtr revIDLastSave="0" documentId="13_ncr:1_{A7CC5C7D-C0A5-4F64-94EF-473B8B7820EB}" xr6:coauthVersionLast="47" xr6:coauthVersionMax="47" xr10:uidLastSave="{00000000-0000-0000-0000-000000000000}"/>
  <bookViews>
    <workbookView xWindow="-120" yWindow="-120" windowWidth="20730" windowHeight="11040" tabRatio="827" xr2:uid="{00000000-000D-0000-FFFF-FFFF00000000}"/>
  </bookViews>
  <sheets>
    <sheet name="Cemig GT (Índice)" sheetId="1" r:id="rId1"/>
    <sheet name="1.1 Balanço de Energia" sheetId="21" r:id="rId2"/>
    <sheet name="2.1 Receita" sheetId="9" r:id="rId3"/>
    <sheet name="2.2 Custos Despesas operaci" sheetId="10" r:id="rId4"/>
    <sheet name="2.3 LAJIDA" sheetId="11" r:id="rId5"/>
    <sheet name="2.4 Resultado Financeiro" sheetId="12" r:id="rId6"/>
    <sheet name="2.5 Endividamento" sheetId="13" r:id="rId7"/>
    <sheet name="2.6 Investimentos" sheetId="14" r:id="rId8"/>
    <sheet name="3.1 BP (Ativo)" sheetId="15" r:id="rId9"/>
    <sheet name="3.2 BP (Passivo)" sheetId="16" r:id="rId10"/>
    <sheet name="4.1 DRE" sheetId="17" r:id="rId11"/>
    <sheet name="5. Fluxo de caixa" sheetId="18" r:id="rId12"/>
  </sheets>
  <externalReferences>
    <externalReference r:id="rId13"/>
    <externalReference r:id="rId14"/>
  </externalReferences>
  <definedNames>
    <definedName name="_Hlk160453777" localSheetId="3">'2.2 Custos Despesas operaci'!$B$11</definedName>
    <definedName name="_Toc229977613" localSheetId="11">'5. Fluxo de caixa'!$B$7</definedName>
    <definedName name="_Toc282006926" localSheetId="9">'3.2 BP (Passivo)'!$B$6</definedName>
    <definedName name="_Toc282006927" localSheetId="9">'3.2 BP (Passivo)'!$B$7</definedName>
    <definedName name="_Toc288721758" localSheetId="3">'2.2 Custos Despesas operaci'!#REF!</definedName>
    <definedName name="_Toc288721760" localSheetId="3">'2.2 Custos Despesas operaci'!#REF!</definedName>
    <definedName name="_xlcn.WorksheetConnection_teste_atualizado1.xlsmTabela290620161" hidden="1">[1]!Tabela30102017[#Data]</definedName>
    <definedName name="_xlcn.WorksheetConnection_teste_atualizado1.xlsxTabela11" hidden="1">[1]!Tabela1[#Data]</definedName>
    <definedName name="Tabela20042017">[1]!Tabela301011121314[#Data]</definedName>
    <definedName name="Tabela29062016">[1]!Tabela301011121314[#Data]</definedName>
    <definedName name="Tabela31032017">[1]!Tabela301011121314[#Data]</definedName>
    <definedName name="Timeline_Operação_Comercial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9" i="14" l="1"/>
  <c r="C19" i="14"/>
  <c r="D10" i="14"/>
  <c r="D22" i="14" s="1"/>
  <c r="C10" i="14"/>
  <c r="C22" i="14" s="1"/>
  <c r="L32" i="21" l="1"/>
  <c r="O31" i="21"/>
  <c r="L31" i="21"/>
  <c r="O29" i="21"/>
  <c r="L29" i="21"/>
  <c r="O27" i="21"/>
  <c r="L27" i="21"/>
  <c r="O25" i="21"/>
  <c r="L25" i="21"/>
  <c r="O23" i="21"/>
  <c r="L23" i="21"/>
  <c r="L21" i="21" s="1"/>
  <c r="L19" i="21" l="1"/>
  <c r="B17" i="21" s="1"/>
  <c r="O21" i="21"/>
  <c r="O19" i="21" s="1"/>
  <c r="E17" i="21" s="1"/>
</calcChain>
</file>

<file path=xl/sharedStrings.xml><?xml version="1.0" encoding="utf-8"?>
<sst xmlns="http://schemas.openxmlformats.org/spreadsheetml/2006/main" count="360" uniqueCount="228">
  <si>
    <t>(Em milhares de Reais)</t>
  </si>
  <si>
    <t>RESULTADO FINANCEIRO LÍQUIDO</t>
  </si>
  <si>
    <t>(Em milhares de Reais, exceto resultado por ação)</t>
  </si>
  <si>
    <t>Recursos Totais</t>
  </si>
  <si>
    <t>Requisitos Totais</t>
  </si>
  <si>
    <t>Contratos Bilaterais</t>
  </si>
  <si>
    <t>Vendas na CCEE</t>
  </si>
  <si>
    <t>Trimestre</t>
  </si>
  <si>
    <t>Obrigações pós-emprego</t>
  </si>
  <si>
    <t>Materiais</t>
  </si>
  <si>
    <t>Serviços de terceiros</t>
  </si>
  <si>
    <t>Energia elétrica comprada para revenda</t>
  </si>
  <si>
    <t>Encargos de uso da rede básica de transmissão</t>
  </si>
  <si>
    <t>Var %</t>
  </si>
  <si>
    <t>Lucro líquido do período</t>
  </si>
  <si>
    <t>RECEITAS FINANCEIRAS</t>
  </si>
  <si>
    <t>Renda de aplicação financeira</t>
  </si>
  <si>
    <t xml:space="preserve">Variações monetárias </t>
  </si>
  <si>
    <t>Atualização dos créditos de PIS/Pasep e Cofins</t>
  </si>
  <si>
    <t>Outras</t>
  </si>
  <si>
    <t>DESPESAS FINANCEIRAS</t>
  </si>
  <si>
    <t>Encargos de empréstimos, financiamentos e debêntures</t>
  </si>
  <si>
    <t>Variações cambiais de empréstimos e financiamentos</t>
  </si>
  <si>
    <t>Total</t>
  </si>
  <si>
    <t>-</t>
  </si>
  <si>
    <t>Caixa e equivalentes de caixa</t>
  </si>
  <si>
    <t>Títulos e valores mobiliários</t>
  </si>
  <si>
    <t>Consumidores e revendedores</t>
  </si>
  <si>
    <t>Concessionários - transporte de energia</t>
  </si>
  <si>
    <t>Imposto de renda e contribuição social a recuperar</t>
  </si>
  <si>
    <t xml:space="preserve">Outros </t>
  </si>
  <si>
    <t xml:space="preserve">Depósitos vinculados a litígios </t>
  </si>
  <si>
    <t>Ativos de contrato</t>
  </si>
  <si>
    <t>Operações de arrendamento mercantil - direito de uso</t>
  </si>
  <si>
    <t>Fornecedores</t>
  </si>
  <si>
    <t>Salários e encargos sociais</t>
  </si>
  <si>
    <t>Encargos regulatórios</t>
  </si>
  <si>
    <t>Juros sobre capital próprio e dividendos a pagar</t>
  </si>
  <si>
    <t>Operações de arrendamento mercantil - obrigações</t>
  </si>
  <si>
    <t>Capital social</t>
  </si>
  <si>
    <t>Reservas de lucros</t>
  </si>
  <si>
    <t>Ajustes de avaliação patrimonial</t>
  </si>
  <si>
    <t>Lucros acumulados</t>
  </si>
  <si>
    <t>Outros</t>
  </si>
  <si>
    <t>Despesas gerais e administrativas</t>
  </si>
  <si>
    <t>Receitas financeiras</t>
  </si>
  <si>
    <t>Despesas financeiras</t>
  </si>
  <si>
    <t>Imposto de renda e contribuição social correntes</t>
  </si>
  <si>
    <t xml:space="preserve">Juros e variações monetárias </t>
  </si>
  <si>
    <t>Amortização do custo de transação de empréstimos e financiamentos</t>
  </si>
  <si>
    <t>Imposto de renda e contribuição social diferidos</t>
  </si>
  <si>
    <t>Tributos compensáveis</t>
  </si>
  <si>
    <t>Depósitos vinculados a litígios</t>
  </si>
  <si>
    <t>Impostos, taxas e contribuições</t>
  </si>
  <si>
    <t>Imposto de renda e contribuição social a pagar</t>
  </si>
  <si>
    <t>Caixa gerado pelas atividades operacionais</t>
  </si>
  <si>
    <t>Imposto de renda e contribuição social pagos</t>
  </si>
  <si>
    <t>CAIXA LÍQUIDO GERADO PELAS ATIVIDADES OPERACIONAIS</t>
  </si>
  <si>
    <t>Outras obrigações</t>
  </si>
  <si>
    <t>Resultado antes do imposto de renda e contribuição social</t>
  </si>
  <si>
    <t>Jan a Set/2020</t>
  </si>
  <si>
    <t>Jan a Set/2019</t>
  </si>
  <si>
    <t>Jul a Set/2020</t>
  </si>
  <si>
    <t>Jul a Set/2019</t>
  </si>
  <si>
    <t>Recuperação de créditos de PIS/Pasep e Cofins sobre ICMS, incluindo atualização financeira</t>
  </si>
  <si>
    <t>Juros sobre capital próprio e dividendos pagos</t>
  </si>
  <si>
    <t>CAIXA LÍQUIDO CONSUMIDO PELAS ATIVIDADES DE FINANCIAMENTO</t>
  </si>
  <si>
    <t>Caixa e equivalentes de caixa no início do período</t>
  </si>
  <si>
    <t>CAIXA E EQUIVALENTES DE CAIXA NO FINAL DO PERÍODO</t>
  </si>
  <si>
    <t>Acumulado</t>
  </si>
  <si>
    <t>LAJIDA - R$ mil</t>
  </si>
  <si>
    <t>Consolidado</t>
  </si>
  <si>
    <t>Outras receitas operacionais</t>
  </si>
  <si>
    <t>Impostos e encargos incidentes sobre as receitas</t>
  </si>
  <si>
    <t>RECURSOS TOTAIS</t>
  </si>
  <si>
    <t>REQUISITOS TOTAIS</t>
  </si>
  <si>
    <t>GWh</t>
  </si>
  <si>
    <t>CEMIG - Geração</t>
  </si>
  <si>
    <t>Geração no CG</t>
  </si>
  <si>
    <t>Energia Comercializada</t>
  </si>
  <si>
    <t>Cemig</t>
  </si>
  <si>
    <t>Vendas no Acr e Leilão de Ajuste</t>
  </si>
  <si>
    <t>Geração Igarapé</t>
  </si>
  <si>
    <t>Perdas Geração Rede Básica</t>
  </si>
  <si>
    <t>Acordo Operativo</t>
  </si>
  <si>
    <t>Contratos de Compra</t>
  </si>
  <si>
    <t>Contratos na CCEE</t>
  </si>
  <si>
    <t>Vendas no MRE</t>
  </si>
  <si>
    <t>Compra MRE</t>
  </si>
  <si>
    <t>Ressarcimentos contratuais</t>
  </si>
  <si>
    <t>Participação dos empregados no resultado (reversão)</t>
  </si>
  <si>
    <t>+ Despesa de IR e Contribuição Social correntes e diferidos</t>
  </si>
  <si>
    <t>+/- Resultado financeiro líquido</t>
  </si>
  <si>
    <t>+ Depreciação e amortização</t>
  </si>
  <si>
    <t>= Lajida conforme “Instrução CVM 527” (1)</t>
  </si>
  <si>
    <t>538.702</t>
  </si>
  <si>
    <t>Efeitos não recorrentes e não caixa</t>
  </si>
  <si>
    <t xml:space="preserve"> + Provisões Tributárias - INSS s/PRL</t>
  </si>
  <si>
    <t>= Lajida ajustado (2)</t>
  </si>
  <si>
    <t>- PIS/Pasep e Cofins sobre ICMS (nota 8a)</t>
  </si>
  <si>
    <t>+ Provisão para créditos de liquidação duvidosa – Renova (nota 27)</t>
  </si>
  <si>
    <t>- Ajustes decorrentes da Revisão Tarifária Periódica da RAP</t>
  </si>
  <si>
    <t>Acréscimos moratórios sobre venda de energia</t>
  </si>
  <si>
    <t xml:space="preserve">Variação monetária  </t>
  </si>
  <si>
    <t>Variação monetária/depósitos vinculados a litígios</t>
  </si>
  <si>
    <t>Ganhos com inst. financeiros derivativos (swap)</t>
  </si>
  <si>
    <t>Encargos de créditos com partes relacionadas</t>
  </si>
  <si>
    <t>PIS/Pasep e Cofins sobre receitas financeiras</t>
  </si>
  <si>
    <t>Amortização dos custos de transação</t>
  </si>
  <si>
    <t>Variação monetária – Forluz</t>
  </si>
  <si>
    <t>Variação monetária – Empréstimos, financiamentos e debêntures</t>
  </si>
  <si>
    <t>Variação monetária de arrendamento</t>
  </si>
  <si>
    <t xml:space="preserve"> Moedas </t>
  </si>
  <si>
    <t xml:space="preserve"> Dólar Norte Americano </t>
  </si>
  <si>
    <t xml:space="preserve"> Total por moedas </t>
  </si>
  <si>
    <t xml:space="preserve"> Indexadores </t>
  </si>
  <si>
    <t xml:space="preserve"> Total por indexadores </t>
  </si>
  <si>
    <t xml:space="preserve"> (-) Custos de transação </t>
  </si>
  <si>
    <t xml:space="preserve"> (+/-) Recursos antecipados </t>
  </si>
  <si>
    <t xml:space="preserve"> Total geral </t>
  </si>
  <si>
    <t>Controladora</t>
  </si>
  <si>
    <t>CIRCULANTE</t>
  </si>
  <si>
    <t>Dividendos a receber</t>
  </si>
  <si>
    <t>Ativo financeiro da concessão</t>
  </si>
  <si>
    <t xml:space="preserve">Instrumentos financeiros derivativos </t>
  </si>
  <si>
    <t>TOTAL DO CIRCULANTE</t>
  </si>
  <si>
    <t>NÃO CIRCULANTE</t>
  </si>
  <si>
    <t xml:space="preserve">Títulos e valores mobiliários </t>
  </si>
  <si>
    <t>Instrumentos financeiros derivativos</t>
  </si>
  <si>
    <t>Investimentos</t>
  </si>
  <si>
    <t>Imobilizado</t>
  </si>
  <si>
    <t>Intangível</t>
  </si>
  <si>
    <t>TOTAL DO NÃO CIRCULANTE</t>
  </si>
  <si>
    <t>TOTAL DO ATIVO</t>
  </si>
  <si>
    <t>Empréstimos, financiamentos e debêntures</t>
  </si>
  <si>
    <t xml:space="preserve">Fornecedores   </t>
  </si>
  <si>
    <t>Imposto de renda e contribuição social</t>
  </si>
  <si>
    <t xml:space="preserve">Encargos regulatórios   </t>
  </si>
  <si>
    <t xml:space="preserve">Obrigações pós-emprego </t>
  </si>
  <si>
    <t xml:space="preserve">Encargos regulatórios  </t>
  </si>
  <si>
    <t xml:space="preserve">Obrigações pós-emprego    </t>
  </si>
  <si>
    <t xml:space="preserve">Provisões </t>
  </si>
  <si>
    <t>Instrumentos financeiros derivativos (opções de venda)</t>
  </si>
  <si>
    <t>TOTAL DO PASSIVO</t>
  </si>
  <si>
    <t xml:space="preserve">PATRIMÔNIO LÍQUIDO </t>
  </si>
  <si>
    <t>TOTAL DO PATRIMÔNIO LÍQUIDO</t>
  </si>
  <si>
    <t>TOTAL DO PASSIVO E DO PATRIMÔNIO LÍQUIDO</t>
  </si>
  <si>
    <t>RECEITA LÍQUIDA</t>
  </si>
  <si>
    <t>CUSTOS OPERACIONAIS</t>
  </si>
  <si>
    <t>CUSTOS COM ENERGIA ELÉTRICA</t>
  </si>
  <si>
    <t>OUTROS CUSTOS</t>
  </si>
  <si>
    <t>Pessoal e administradores</t>
  </si>
  <si>
    <t>Depreciação e amortização</t>
  </si>
  <si>
    <t xml:space="preserve">Provisões operacionais, líquidas </t>
  </si>
  <si>
    <t>Custo de construção de infraestrutura de transmissão</t>
  </si>
  <si>
    <t>Outros custos operacionais</t>
  </si>
  <si>
    <t>CUSTOS TOTAIS</t>
  </si>
  <si>
    <t>LUCRO BRUTO</t>
  </si>
  <si>
    <t>DESPESAS OPERACIONAIS</t>
  </si>
  <si>
    <t xml:space="preserve">Despesas com vendas </t>
  </si>
  <si>
    <t>Despesas com provisões operacionais</t>
  </si>
  <si>
    <t>Outras despesas operacionais</t>
  </si>
  <si>
    <t>Resultado de equivalência patrimonial</t>
  </si>
  <si>
    <t>Ajuste referente à desvalorização em investimentos</t>
  </si>
  <si>
    <t>Resultado operacional antes do resultado financeiro e impostos</t>
  </si>
  <si>
    <t>LUCRO LÍQUIDO DO PERÍODO</t>
  </si>
  <si>
    <t>Lucro por ação – R$</t>
  </si>
  <si>
    <t>FLUXOS DE CAIXA DAS ATIVIDADES OPERACIONAIS</t>
  </si>
  <si>
    <t xml:space="preserve">Ajustes por: </t>
  </si>
  <si>
    <t>Despesas (receitas) que não afetam o caixa e equivalentes de caixa:</t>
  </si>
  <si>
    <t xml:space="preserve">Baixas de valor residual líquido de ativos financeiros da concessão, ativos de contrato, imobilizado e intangível </t>
  </si>
  <si>
    <t>Provisão para redução ao valor recuperável de ativos de contrato</t>
  </si>
  <si>
    <t>Ajuste na expectativa do fluxo de caixa dos ativos financeiros e de contrato da concessão</t>
  </si>
  <si>
    <t>Equivalência patrimonial</t>
  </si>
  <si>
    <t>Provisão para perda no valor recuperável de intangível</t>
  </si>
  <si>
    <t>Variação cambial de empréstimos e financiamentos</t>
  </si>
  <si>
    <t>Ajustes decorrentes da revisão periódica da RAP</t>
  </si>
  <si>
    <t>Provisões para perdas operacionais, líquidas</t>
  </si>
  <si>
    <t>Variação do valor justo de instrumentos financeiros derivativos (Swap)</t>
  </si>
  <si>
    <t>Variação do valor justo de instrumentos financeiros derivativos (Opções de venda)</t>
  </si>
  <si>
    <t>Provisão para ressarcimento pela suspensão do fornecimento de energia – Renova</t>
  </si>
  <si>
    <t>(Aumento) redução de ativos</t>
  </si>
  <si>
    <t>Concessionários e transporte de energia</t>
  </si>
  <si>
    <t>Dividendos recebidos</t>
  </si>
  <si>
    <t>Ativos financeiros da concessão</t>
  </si>
  <si>
    <t>(Aumento) redução de passivos</t>
  </si>
  <si>
    <t>Salários e contribuições sociais</t>
  </si>
  <si>
    <t>Adiantamento de clientes</t>
  </si>
  <si>
    <t>Juros recebidos</t>
  </si>
  <si>
    <t>Juros pagos de empréstimos, financiamentos e debêntures</t>
  </si>
  <si>
    <t>Liquidação de instrumentos financeiros derivativos (Swap)</t>
  </si>
  <si>
    <t>Juros pagos de arrendamentos</t>
  </si>
  <si>
    <t>FLUXOS DE CAIXA DAS ATIVIDADES DE INVESTIMENTO</t>
  </si>
  <si>
    <t>Aportes em investimentos</t>
  </si>
  <si>
    <t>Redução de capital em investida</t>
  </si>
  <si>
    <t>Mútuo com partes relacionadas</t>
  </si>
  <si>
    <t>CAIXA LÍQUIDO GERADO (CONSUMIDO) PELAS ATIVIDADES DE INVESTIMENTO</t>
  </si>
  <si>
    <t>FLUXOS DE CAIXA DAS ATIVIDADES DE FINANCIAMENTO</t>
  </si>
  <si>
    <t>Pagamentos de empréstimos, financiamentos e debêntures</t>
  </si>
  <si>
    <t>Pagamentos de arrendamentos</t>
  </si>
  <si>
    <t>VARIAÇÃO LÍQUIDA DE CAIXA E EQUIVALENTES DE CAIXA</t>
  </si>
  <si>
    <t>Fornecimento bruto de energia elétrica – com impostos</t>
  </si>
  <si>
    <t>Receita de concessão da transmissão – com impostos</t>
  </si>
  <si>
    <t>Receita de atualização da bonificação pela outorga</t>
  </si>
  <si>
    <t>Receita de construção</t>
  </si>
  <si>
    <t>Transações com energia na CCEE</t>
  </si>
  <si>
    <t>Receita de indenização da transmissão</t>
  </si>
  <si>
    <t xml:space="preserve">Recuperação de créditos de PIS/Pasep e Cofins sobre ICMS </t>
  </si>
  <si>
    <t xml:space="preserve"> IPCA</t>
  </si>
  <si>
    <t xml:space="preserve"> CDI</t>
  </si>
  <si>
    <t xml:space="preserve"> TJLP</t>
  </si>
  <si>
    <t>Pessoal</t>
  </si>
  <si>
    <t>Provisões</t>
  </si>
  <si>
    <t>Outros custos e despesas operacionais líquidos (recuperação de despesas)</t>
  </si>
  <si>
    <t>Descrição (milhares)</t>
  </si>
  <si>
    <t>Planejado</t>
  </si>
  <si>
    <t>Realizado</t>
  </si>
  <si>
    <t>9M20</t>
  </si>
  <si>
    <t>GERAÇÃO</t>
  </si>
  <si>
    <t>Programa de Investimento</t>
  </si>
  <si>
    <t>Aportes</t>
  </si>
  <si>
    <t>Volta do Rio</t>
  </si>
  <si>
    <t>Parajuru</t>
  </si>
  <si>
    <t>Aliança Norte</t>
  </si>
  <si>
    <t>Amazônia</t>
  </si>
  <si>
    <t>Itaocara</t>
  </si>
  <si>
    <t>TRANMISSÃO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</si>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</sst>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_(* #,##0_);_(* \(#,##0\);_(* &quot;-&quot;??_);_(@_)"/>
    <numFmt numFmtId="165" formatCode="_(* #,##0.00_);_(* \(#,##0.00\);_(* &quot;-&quot;??_);_(@_)"/>
    <numFmt numFmtId="166" formatCode="_-* #,##0.00_-;\(#,##0.00\);_-* &quot;-&quot;??_-;_-@_-"/>
    <numFmt numFmtId="167" formatCode="_-* #,##0_-;\(#,##0\);_-* &quot;-&quot;??_-;_-@_-"/>
    <numFmt numFmtId="168" formatCode="_-* #,##0_-;\-* #,##0_-;_-* &quot;-&quot;??_-;_-@_-"/>
    <numFmt numFmtId="169" formatCode="#,##0_ ;[Red]\-#,##0\ "/>
    <numFmt numFmtId="170" formatCode="#,##0.0"/>
    <numFmt numFmtId="171" formatCode="_(* #,##0.0_);_(* \(#,##0.0\);_(* &quot;-&quot;??_);_(@_)"/>
    <numFmt numFmtId="172" formatCode="_-* #,##0.000_-;\(#,##0.000\);_-* &quot;-&quot;??_-;_-@_-"/>
    <numFmt numFmtId="173" formatCode="#,##0_ ;\-#,##0\ "/>
  </numFmts>
  <fonts count="3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744D"/>
      <name val="Calibri"/>
      <family val="2"/>
      <scheme val="minor"/>
    </font>
    <font>
      <sz val="11"/>
      <color theme="1"/>
      <name val="Arial"/>
      <family val="2"/>
    </font>
    <font>
      <b/>
      <sz val="10"/>
      <color theme="0"/>
      <name val="Arial"/>
      <family val="2"/>
    </font>
    <font>
      <b/>
      <sz val="10"/>
      <color rgb="FFFFFFFF"/>
      <name val="Calibri"/>
      <family val="2"/>
    </font>
    <font>
      <sz val="10"/>
      <color theme="1"/>
      <name val="Calibri"/>
      <family val="2"/>
      <scheme val="minor"/>
    </font>
    <font>
      <b/>
      <sz val="10"/>
      <color rgb="FF00744D"/>
      <name val="Calibri"/>
      <family val="2"/>
    </font>
    <font>
      <b/>
      <sz val="10"/>
      <color rgb="FF00744D"/>
      <name val="Arial"/>
      <family val="2"/>
    </font>
    <font>
      <sz val="10"/>
      <name val="Arial"/>
      <family val="2"/>
    </font>
    <font>
      <b/>
      <sz val="10"/>
      <color rgb="FF404040"/>
      <name val="Calibri"/>
      <family val="2"/>
    </font>
    <font>
      <sz val="10"/>
      <color rgb="FF404040"/>
      <name val="Calibri"/>
      <family val="2"/>
    </font>
    <font>
      <b/>
      <sz val="10"/>
      <color rgb="FF404040"/>
      <name val="Arial"/>
      <family val="2"/>
    </font>
    <font>
      <sz val="10"/>
      <color rgb="FF404040"/>
      <name val="Arial"/>
      <family val="2"/>
    </font>
    <font>
      <b/>
      <sz val="11"/>
      <color rgb="FF00744D"/>
      <name val="Arial"/>
      <family val="2"/>
    </font>
    <font>
      <b/>
      <sz val="14"/>
      <color rgb="FF00744D"/>
      <name val="Calibri"/>
      <family val="2"/>
    </font>
    <font>
      <sz val="10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rgb="FFFFFFFF"/>
      <name val="Arial"/>
      <family val="2"/>
    </font>
    <font>
      <b/>
      <sz val="10"/>
      <color rgb="FFFFFFFF"/>
      <name val="Arial"/>
      <family val="2"/>
    </font>
    <font>
      <sz val="10"/>
      <color theme="1"/>
      <name val="Arial"/>
      <family val="2"/>
    </font>
    <font>
      <sz val="11"/>
      <color rgb="FFFFFFFF"/>
      <name val="Arial"/>
      <family val="2"/>
    </font>
    <font>
      <sz val="11"/>
      <color rgb="FF404040"/>
      <name val="Arial"/>
      <family val="2"/>
    </font>
    <font>
      <b/>
      <sz val="10"/>
      <name val="Arial"/>
      <family val="2"/>
    </font>
    <font>
      <b/>
      <sz val="16"/>
      <color rgb="FF000000"/>
      <name val="Arial"/>
      <family val="2"/>
    </font>
    <font>
      <b/>
      <sz val="16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6D23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8228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/>
      <right style="thick">
        <color rgb="FFFFFFFF"/>
      </right>
      <top/>
      <bottom/>
      <diagonal/>
    </border>
    <border>
      <left style="thin">
        <color theme="0"/>
      </left>
      <right style="thick">
        <color rgb="FFFFFFFF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 style="thick">
        <color rgb="FFFFFFFF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 style="thin">
        <color indexed="64"/>
      </bottom>
      <diagonal/>
    </border>
    <border>
      <left style="medium">
        <color theme="0"/>
      </left>
      <right style="medium">
        <color theme="0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thin">
        <color indexed="64"/>
      </top>
      <bottom style="double">
        <color indexed="64"/>
      </bottom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/>
      <top/>
      <bottom style="thin">
        <color indexed="64"/>
      </bottom>
      <diagonal/>
    </border>
    <border>
      <left style="medium">
        <color theme="0"/>
      </left>
      <right/>
      <top style="thin">
        <color indexed="64"/>
      </top>
      <bottom style="thin">
        <color indexed="64"/>
      </bottom>
      <diagonal/>
    </border>
    <border>
      <left style="medium">
        <color theme="0"/>
      </left>
      <right/>
      <top style="thin">
        <color indexed="64"/>
      </top>
      <bottom style="double">
        <color indexed="64"/>
      </bottom>
      <diagonal/>
    </border>
  </borders>
  <cellStyleXfs count="9">
    <xf numFmtId="0" fontId="0" fillId="0" borderId="0"/>
    <xf numFmtId="43" fontId="2" fillId="0" borderId="0" applyFont="0" applyFill="0" applyBorder="0" applyAlignment="0" applyProtection="0"/>
    <xf numFmtId="0" fontId="10" fillId="0" borderId="0"/>
    <xf numFmtId="165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" fillId="2" borderId="0" applyFont="0" applyBorder="0" applyAlignment="0">
      <alignment vertical="center" wrapText="1"/>
    </xf>
    <xf numFmtId="0" fontId="10" fillId="0" borderId="0"/>
    <xf numFmtId="0" fontId="10" fillId="0" borderId="0"/>
    <xf numFmtId="0" fontId="17" fillId="0" borderId="0"/>
  </cellStyleXfs>
  <cellXfs count="118">
    <xf numFmtId="0" fontId="0" fillId="0" borderId="0" xfId="0"/>
    <xf numFmtId="0" fontId="1" fillId="3" borderId="0" xfId="0" applyFont="1" applyFill="1"/>
    <xf numFmtId="0" fontId="4" fillId="0" borderId="0" xfId="0" applyFont="1"/>
    <xf numFmtId="0" fontId="4" fillId="4" borderId="0" xfId="0" applyFont="1" applyFill="1"/>
    <xf numFmtId="0" fontId="8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3" fontId="0" fillId="0" borderId="0" xfId="0" applyNumberFormat="1"/>
    <xf numFmtId="14" fontId="0" fillId="0" borderId="0" xfId="0" applyNumberFormat="1"/>
    <xf numFmtId="0" fontId="7" fillId="0" borderId="0" xfId="0" applyFont="1"/>
    <xf numFmtId="0" fontId="0" fillId="0" borderId="0" xfId="0" applyAlignment="1">
      <alignment vertical="center"/>
    </xf>
    <xf numFmtId="0" fontId="15" fillId="0" borderId="0" xfId="0" applyFont="1" applyAlignment="1">
      <alignment horizontal="left" vertical="center"/>
    </xf>
    <xf numFmtId="10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10" fontId="12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5" fillId="5" borderId="0" xfId="0" applyFont="1" applyFill="1" applyAlignment="1">
      <alignment vertical="center" wrapText="1"/>
    </xf>
    <xf numFmtId="0" fontId="0" fillId="4" borderId="0" xfId="0" applyFill="1"/>
    <xf numFmtId="3" fontId="0" fillId="4" borderId="0" xfId="0" applyNumberFormat="1" applyFill="1"/>
    <xf numFmtId="0" fontId="9" fillId="0" borderId="0" xfId="0" applyFont="1" applyAlignment="1">
      <alignment vertical="center"/>
    </xf>
    <xf numFmtId="0" fontId="1" fillId="0" borderId="0" xfId="0" applyFont="1"/>
    <xf numFmtId="0" fontId="13" fillId="2" borderId="0" xfId="0" applyFont="1" applyFill="1" applyAlignment="1">
      <alignment vertical="center" wrapText="1"/>
    </xf>
    <xf numFmtId="169" fontId="19" fillId="6" borderId="0" xfId="3" applyNumberFormat="1" applyFont="1" applyFill="1"/>
    <xf numFmtId="169" fontId="19" fillId="0" borderId="0" xfId="3" applyNumberFormat="1" applyFont="1" applyFill="1"/>
    <xf numFmtId="169" fontId="19" fillId="7" borderId="0" xfId="3" applyNumberFormat="1" applyFont="1" applyFill="1"/>
    <xf numFmtId="169" fontId="20" fillId="8" borderId="0" xfId="3" applyNumberFormat="1" applyFont="1" applyFill="1"/>
    <xf numFmtId="169" fontId="10" fillId="3" borderId="0" xfId="3" applyNumberFormat="1" applyFont="1" applyFill="1"/>
    <xf numFmtId="0" fontId="10" fillId="0" borderId="0" xfId="6"/>
    <xf numFmtId="0" fontId="21" fillId="10" borderId="7" xfId="0" applyFont="1" applyFill="1" applyBorder="1" applyAlignment="1">
      <alignment horizontal="center" vertical="center" wrapText="1"/>
    </xf>
    <xf numFmtId="0" fontId="22" fillId="10" borderId="0" xfId="0" applyFont="1" applyFill="1" applyAlignment="1">
      <alignment horizontal="center" vertical="center" wrapText="1"/>
    </xf>
    <xf numFmtId="0" fontId="22" fillId="10" borderId="1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vertical="center" wrapText="1"/>
    </xf>
    <xf numFmtId="167" fontId="14" fillId="2" borderId="5" xfId="0" applyNumberFormat="1" applyFont="1" applyFill="1" applyBorder="1" applyAlignment="1">
      <alignment horizontal="right" vertical="center"/>
    </xf>
    <xf numFmtId="167" fontId="14" fillId="2" borderId="2" xfId="0" applyNumberFormat="1" applyFont="1" applyFill="1" applyBorder="1" applyAlignment="1">
      <alignment horizontal="right" vertical="center"/>
    </xf>
    <xf numFmtId="0" fontId="14" fillId="2" borderId="0" xfId="0" applyFont="1" applyFill="1" applyAlignment="1">
      <alignment vertical="center"/>
    </xf>
    <xf numFmtId="0" fontId="13" fillId="2" borderId="6" xfId="0" applyFont="1" applyFill="1" applyBorder="1" applyAlignment="1">
      <alignment vertical="center"/>
    </xf>
    <xf numFmtId="0" fontId="13" fillId="2" borderId="0" xfId="0" applyFont="1" applyFill="1" applyAlignment="1">
      <alignment vertical="center"/>
    </xf>
    <xf numFmtId="167" fontId="13" fillId="0" borderId="4" xfId="0" applyNumberFormat="1" applyFont="1" applyBorder="1" applyAlignment="1">
      <alignment horizontal="right" vertical="center"/>
    </xf>
    <xf numFmtId="14" fontId="21" fillId="10" borderId="7" xfId="0" applyNumberFormat="1" applyFont="1" applyFill="1" applyBorder="1" applyAlignment="1">
      <alignment horizontal="center" vertical="center" wrapText="1"/>
    </xf>
    <xf numFmtId="0" fontId="10" fillId="11" borderId="0" xfId="6" applyFill="1"/>
    <xf numFmtId="170" fontId="10" fillId="11" borderId="0" xfId="6" applyNumberFormat="1" applyFill="1"/>
    <xf numFmtId="171" fontId="26" fillId="11" borderId="0" xfId="6" applyNumberFormat="1" applyFont="1" applyFill="1"/>
    <xf numFmtId="0" fontId="10" fillId="11" borderId="0" xfId="6" applyFill="1" applyAlignment="1">
      <alignment horizontal="center"/>
    </xf>
    <xf numFmtId="0" fontId="27" fillId="0" borderId="0" xfId="6" applyFont="1" applyAlignment="1">
      <alignment horizontal="center" vertical="center" readingOrder="1"/>
    </xf>
    <xf numFmtId="169" fontId="28" fillId="11" borderId="0" xfId="6" applyNumberFormat="1" applyFont="1" applyFill="1"/>
    <xf numFmtId="169" fontId="28" fillId="11" borderId="0" xfId="6" applyNumberFormat="1" applyFont="1" applyFill="1" applyAlignment="1">
      <alignment horizontal="center"/>
    </xf>
    <xf numFmtId="0" fontId="18" fillId="0" borderId="0" xfId="6" applyFont="1"/>
    <xf numFmtId="0" fontId="19" fillId="6" borderId="0" xfId="6" applyFont="1" applyFill="1"/>
    <xf numFmtId="0" fontId="19" fillId="7" borderId="0" xfId="6" applyFont="1" applyFill="1"/>
    <xf numFmtId="169" fontId="20" fillId="8" borderId="0" xfId="6" applyNumberFormat="1" applyFont="1" applyFill="1"/>
    <xf numFmtId="0" fontId="10" fillId="9" borderId="0" xfId="6" applyFill="1"/>
    <xf numFmtId="169" fontId="10" fillId="9" borderId="0" xfId="6" applyNumberFormat="1" applyFill="1"/>
    <xf numFmtId="0" fontId="10" fillId="3" borderId="0" xfId="6" applyFill="1"/>
    <xf numFmtId="169" fontId="10" fillId="3" borderId="0" xfId="6" applyNumberFormat="1" applyFill="1"/>
    <xf numFmtId="3" fontId="10" fillId="11" borderId="0" xfId="6" applyNumberFormat="1" applyFill="1"/>
    <xf numFmtId="164" fontId="0" fillId="0" borderId="0" xfId="3" applyNumberFormat="1" applyFont="1"/>
    <xf numFmtId="0" fontId="23" fillId="0" borderId="0" xfId="0" applyFont="1"/>
    <xf numFmtId="0" fontId="14" fillId="2" borderId="6" xfId="0" applyFont="1" applyFill="1" applyBorder="1" applyAlignment="1">
      <alignment vertical="center" wrapText="1"/>
    </xf>
    <xf numFmtId="0" fontId="13" fillId="2" borderId="6" xfId="0" applyFont="1" applyFill="1" applyBorder="1" applyAlignment="1">
      <alignment vertical="center" wrapText="1"/>
    </xf>
    <xf numFmtId="0" fontId="14" fillId="2" borderId="6" xfId="0" applyFont="1" applyFill="1" applyBorder="1" applyAlignment="1">
      <alignment vertical="center"/>
    </xf>
    <xf numFmtId="0" fontId="23" fillId="2" borderId="0" xfId="0" applyFont="1" applyFill="1" applyAlignment="1">
      <alignment wrapText="1"/>
    </xf>
    <xf numFmtId="0" fontId="2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1" fillId="10" borderId="3" xfId="0" applyFont="1" applyFill="1" applyBorder="1" applyAlignment="1">
      <alignment horizontal="center" vertical="center" wrapText="1"/>
    </xf>
    <xf numFmtId="17" fontId="21" fillId="10" borderId="3" xfId="0" applyNumberFormat="1" applyFont="1" applyFill="1" applyBorder="1" applyAlignment="1">
      <alignment horizontal="center" vertical="center" wrapText="1"/>
    </xf>
    <xf numFmtId="173" fontId="5" fillId="5" borderId="11" xfId="1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left" indent="1"/>
    </xf>
    <xf numFmtId="0" fontId="29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0" fillId="2" borderId="0" xfId="0" applyFill="1" applyAlignment="1">
      <alignment horizontal="left" indent="2"/>
    </xf>
    <xf numFmtId="0" fontId="30" fillId="5" borderId="0" xfId="0" applyFont="1" applyFill="1" applyAlignment="1">
      <alignment vertical="center" wrapText="1"/>
    </xf>
    <xf numFmtId="173" fontId="30" fillId="5" borderId="11" xfId="1" applyNumberFormat="1" applyFont="1" applyFill="1" applyBorder="1" applyAlignment="1">
      <alignment horizontal="center" vertical="center" wrapText="1"/>
    </xf>
    <xf numFmtId="167" fontId="14" fillId="2" borderId="11" xfId="0" applyNumberFormat="1" applyFont="1" applyFill="1" applyBorder="1" applyAlignment="1">
      <alignment horizontal="right" vertical="center"/>
    </xf>
    <xf numFmtId="166" fontId="14" fillId="2" borderId="11" xfId="0" applyNumberFormat="1" applyFont="1" applyFill="1" applyBorder="1" applyAlignment="1">
      <alignment horizontal="right" vertical="center"/>
    </xf>
    <xf numFmtId="167" fontId="14" fillId="2" borderId="12" xfId="0" applyNumberFormat="1" applyFont="1" applyFill="1" applyBorder="1" applyAlignment="1">
      <alignment horizontal="right" vertical="center"/>
    </xf>
    <xf numFmtId="166" fontId="14" fillId="2" borderId="12" xfId="0" applyNumberFormat="1" applyFont="1" applyFill="1" applyBorder="1" applyAlignment="1">
      <alignment horizontal="right" vertical="center"/>
    </xf>
    <xf numFmtId="167" fontId="13" fillId="2" borderId="13" xfId="0" applyNumberFormat="1" applyFont="1" applyFill="1" applyBorder="1" applyAlignment="1">
      <alignment horizontal="right" vertical="center"/>
    </xf>
    <xf numFmtId="166" fontId="13" fillId="2" borderId="13" xfId="0" applyNumberFormat="1" applyFont="1" applyFill="1" applyBorder="1" applyAlignment="1">
      <alignment horizontal="right" vertical="center"/>
    </xf>
    <xf numFmtId="167" fontId="23" fillId="2" borderId="11" xfId="0" applyNumberFormat="1" applyFont="1" applyFill="1" applyBorder="1" applyAlignment="1">
      <alignment vertical="center"/>
    </xf>
    <xf numFmtId="166" fontId="23" fillId="2" borderId="11" xfId="0" applyNumberFormat="1" applyFont="1" applyFill="1" applyBorder="1" applyAlignment="1">
      <alignment vertical="center"/>
    </xf>
    <xf numFmtId="167" fontId="13" fillId="2" borderId="11" xfId="0" applyNumberFormat="1" applyFont="1" applyFill="1" applyBorder="1" applyAlignment="1">
      <alignment horizontal="right" vertical="center"/>
    </xf>
    <xf numFmtId="166" fontId="13" fillId="2" borderId="11" xfId="0" applyNumberFormat="1" applyFont="1" applyFill="1" applyBorder="1" applyAlignment="1">
      <alignment horizontal="right" vertical="center"/>
    </xf>
    <xf numFmtId="167" fontId="13" fillId="2" borderId="14" xfId="0" applyNumberFormat="1" applyFont="1" applyFill="1" applyBorder="1" applyAlignment="1">
      <alignment horizontal="right" vertical="center"/>
    </xf>
    <xf numFmtId="166" fontId="13" fillId="2" borderId="14" xfId="0" applyNumberFormat="1" applyFont="1" applyFill="1" applyBorder="1" applyAlignment="1">
      <alignment horizontal="right" vertical="center"/>
    </xf>
    <xf numFmtId="167" fontId="23" fillId="2" borderId="11" xfId="0" applyNumberFormat="1" applyFont="1" applyFill="1" applyBorder="1"/>
    <xf numFmtId="0" fontId="14" fillId="2" borderId="11" xfId="0" applyFont="1" applyFill="1" applyBorder="1" applyAlignment="1">
      <alignment horizontal="right" vertical="center"/>
    </xf>
    <xf numFmtId="0" fontId="23" fillId="2" borderId="11" xfId="0" applyFont="1" applyFill="1" applyBorder="1"/>
    <xf numFmtId="173" fontId="0" fillId="2" borderId="11" xfId="1" applyNumberFormat="1" applyFont="1" applyFill="1" applyBorder="1" applyAlignment="1">
      <alignment horizontal="center"/>
    </xf>
    <xf numFmtId="173" fontId="0" fillId="0" borderId="11" xfId="1" applyNumberFormat="1" applyFont="1" applyBorder="1" applyAlignment="1">
      <alignment horizontal="center"/>
    </xf>
    <xf numFmtId="168" fontId="0" fillId="0" borderId="11" xfId="1" applyNumberFormat="1" applyFont="1" applyBorder="1" applyAlignment="1">
      <alignment horizontal="center"/>
    </xf>
    <xf numFmtId="0" fontId="14" fillId="2" borderId="11" xfId="0" applyFont="1" applyFill="1" applyBorder="1" applyAlignment="1">
      <alignment horizontal="center" vertical="center"/>
    </xf>
    <xf numFmtId="167" fontId="13" fillId="2" borderId="12" xfId="0" applyNumberFormat="1" applyFont="1" applyFill="1" applyBorder="1" applyAlignment="1">
      <alignment horizontal="right" vertical="center"/>
    </xf>
    <xf numFmtId="167" fontId="23" fillId="2" borderId="12" xfId="0" applyNumberFormat="1" applyFont="1" applyFill="1" applyBorder="1"/>
    <xf numFmtId="167" fontId="13" fillId="2" borderId="11" xfId="0" applyNumberFormat="1" applyFont="1" applyFill="1" applyBorder="1" applyAlignment="1">
      <alignment vertical="center"/>
    </xf>
    <xf numFmtId="172" fontId="13" fillId="2" borderId="11" xfId="0" applyNumberFormat="1" applyFont="1" applyFill="1" applyBorder="1" applyAlignment="1">
      <alignment horizontal="right" vertical="center"/>
    </xf>
    <xf numFmtId="167" fontId="13" fillId="2" borderId="11" xfId="0" applyNumberFormat="1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horizontal="right" vertical="center"/>
    </xf>
    <xf numFmtId="167" fontId="14" fillId="2" borderId="15" xfId="0" applyNumberFormat="1" applyFont="1" applyFill="1" applyBorder="1" applyAlignment="1">
      <alignment horizontal="right" vertical="center"/>
    </xf>
    <xf numFmtId="167" fontId="14" fillId="2" borderId="16" xfId="0" applyNumberFormat="1" applyFont="1" applyFill="1" applyBorder="1" applyAlignment="1">
      <alignment horizontal="right" vertical="center"/>
    </xf>
    <xf numFmtId="167" fontId="13" fillId="2" borderId="17" xfId="0" applyNumberFormat="1" applyFont="1" applyFill="1" applyBorder="1" applyAlignment="1">
      <alignment horizontal="right" vertical="center"/>
    </xf>
    <xf numFmtId="167" fontId="23" fillId="2" borderId="15" xfId="0" applyNumberFormat="1" applyFont="1" applyFill="1" applyBorder="1" applyAlignment="1">
      <alignment vertical="center"/>
    </xf>
    <xf numFmtId="167" fontId="13" fillId="2" borderId="18" xfId="0" applyNumberFormat="1" applyFont="1" applyFill="1" applyBorder="1" applyAlignment="1">
      <alignment horizontal="right" vertical="center"/>
    </xf>
    <xf numFmtId="167" fontId="13" fillId="2" borderId="16" xfId="0" applyNumberFormat="1" applyFont="1" applyFill="1" applyBorder="1" applyAlignment="1">
      <alignment horizontal="right" vertical="center"/>
    </xf>
    <xf numFmtId="0" fontId="27" fillId="0" borderId="0" xfId="6" applyFont="1" applyAlignment="1">
      <alignment horizontal="center" vertical="center" readingOrder="1"/>
    </xf>
    <xf numFmtId="0" fontId="21" fillId="10" borderId="1" xfId="0" applyFont="1" applyFill="1" applyBorder="1" applyAlignment="1">
      <alignment horizontal="center" vertical="center" wrapText="1"/>
    </xf>
    <xf numFmtId="0" fontId="21" fillId="1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4" fillId="1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1" fillId="10" borderId="0" xfId="0" applyFont="1" applyFill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21" fillId="10" borderId="9" xfId="0" applyFont="1" applyFill="1" applyBorder="1" applyAlignment="1">
      <alignment horizontal="center" vertical="center" wrapText="1"/>
    </xf>
    <xf numFmtId="0" fontId="21" fillId="10" borderId="8" xfId="0" applyFont="1" applyFill="1" applyBorder="1" applyAlignment="1">
      <alignment horizontal="center" vertical="center" wrapText="1"/>
    </xf>
    <xf numFmtId="0" fontId="21" fillId="10" borderId="10" xfId="0" applyFont="1" applyFill="1" applyBorder="1" applyAlignment="1">
      <alignment horizontal="center" vertical="center" wrapText="1"/>
    </xf>
    <xf numFmtId="0" fontId="25" fillId="10" borderId="0" xfId="0" applyFont="1" applyFill="1" applyAlignment="1">
      <alignment vertical="center" wrapText="1"/>
    </xf>
  </cellXfs>
  <cellStyles count="9">
    <cellStyle name="Estilo 1" xfId="5" xr:uid="{00000000-0005-0000-0000-000000000000}"/>
    <cellStyle name="Normal" xfId="0" builtinId="0"/>
    <cellStyle name="Normal 2" xfId="8" xr:uid="{00000000-0005-0000-0000-000002000000}"/>
    <cellStyle name="Normal 2 2" xfId="6" xr:uid="{00000000-0005-0000-0000-000003000000}"/>
    <cellStyle name="Normal 3" xfId="2" xr:uid="{00000000-0005-0000-0000-000004000000}"/>
    <cellStyle name="Normal 3 2" xfId="7" xr:uid="{00000000-0005-0000-0000-000005000000}"/>
    <cellStyle name="Porcentagem 2" xfId="4" xr:uid="{00000000-0005-0000-0000-000006000000}"/>
    <cellStyle name="Vírgula" xfId="1" builtinId="3"/>
    <cellStyle name="Vírgula 2" xfId="3" xr:uid="{00000000-0005-0000-0000-000008000000}"/>
  </cellStyles>
  <dxfs count="14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D7F83C"/>
      <color rgb="FF46D232"/>
      <color rgb="FF0082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3.1 BP (Ativo)'!A1"/><Relationship Id="rId3" Type="http://schemas.openxmlformats.org/officeDocument/2006/relationships/hyperlink" Target="#'2.2 Custos Despesas operaci'!A1"/><Relationship Id="rId7" Type="http://schemas.openxmlformats.org/officeDocument/2006/relationships/hyperlink" Target="#'2.6 Investimentos'!A1"/><Relationship Id="rId12" Type="http://schemas.openxmlformats.org/officeDocument/2006/relationships/image" Target="../media/image1.jpeg"/><Relationship Id="rId2" Type="http://schemas.openxmlformats.org/officeDocument/2006/relationships/hyperlink" Target="#'2.1 Receita'!A1"/><Relationship Id="rId1" Type="http://schemas.openxmlformats.org/officeDocument/2006/relationships/hyperlink" Target="#'1.1 Balan&#231;o de Energia'!A1"/><Relationship Id="rId6" Type="http://schemas.openxmlformats.org/officeDocument/2006/relationships/hyperlink" Target="#'2.5 Endividamento'!A1"/><Relationship Id="rId11" Type="http://schemas.openxmlformats.org/officeDocument/2006/relationships/hyperlink" Target="#'5. Fluxo de caixa'!A1"/><Relationship Id="rId5" Type="http://schemas.openxmlformats.org/officeDocument/2006/relationships/hyperlink" Target="#'2.4 Resultado Financeiro'!A1"/><Relationship Id="rId10" Type="http://schemas.openxmlformats.org/officeDocument/2006/relationships/hyperlink" Target="#'4.1 DRE'!A1"/><Relationship Id="rId4" Type="http://schemas.openxmlformats.org/officeDocument/2006/relationships/hyperlink" Target="#'2.3 LAJIDA'!A1"/><Relationship Id="rId9" Type="http://schemas.openxmlformats.org/officeDocument/2006/relationships/hyperlink" Target="#'3.2 BP (Passivo)'!A1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hyperlink" Target="#'Cemig GT (&#205;ndice)'!A1"/><Relationship Id="rId2" Type="http://schemas.openxmlformats.org/officeDocument/2006/relationships/hyperlink" Target="#'Cemig (&#205;ndice)'!A1"/><Relationship Id="rId1" Type="http://schemas.openxmlformats.org/officeDocument/2006/relationships/image" Target="../media/image10.jpeg"/><Relationship Id="rId4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'Cemig GT (&#205;ndice)'!A1"/><Relationship Id="rId1" Type="http://schemas.openxmlformats.org/officeDocument/2006/relationships/image" Target="../media/image11.jpe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'Cemig GT (&#205;ndice)'!A1"/><Relationship Id="rId1" Type="http://schemas.openxmlformats.org/officeDocument/2006/relationships/image" Target="../media/image12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Cemig GT (&#205;ndice)'!A1"/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Cemig GT (&#205;ndice)'!A1"/><Relationship Id="rId2" Type="http://schemas.openxmlformats.org/officeDocument/2006/relationships/hyperlink" Target="#'Cemig D (&#205;ndice)'!A1"/><Relationship Id="rId1" Type="http://schemas.openxmlformats.org/officeDocument/2006/relationships/image" Target="../media/image4.jpeg"/><Relationship Id="rId4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'Cemig GT (&#205;ndice)'!A1"/><Relationship Id="rId1" Type="http://schemas.openxmlformats.org/officeDocument/2006/relationships/image" Target="../media/image5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'Cemig GT (&#205;ndice)'!A1"/><Relationship Id="rId1" Type="http://schemas.openxmlformats.org/officeDocument/2006/relationships/image" Target="../media/image6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'Cemig GT (&#205;ndice)'!A1"/><Relationship Id="rId2" Type="http://schemas.openxmlformats.org/officeDocument/2006/relationships/hyperlink" Target="#'Cemig (&#205;ndice)'!A1"/><Relationship Id="rId1" Type="http://schemas.openxmlformats.org/officeDocument/2006/relationships/image" Target="../media/image7.jpeg"/><Relationship Id="rId4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'Cemig (&#205;ndice)'!A1"/><Relationship Id="rId2" Type="http://schemas.openxmlformats.org/officeDocument/2006/relationships/image" Target="../media/image3.png"/><Relationship Id="rId1" Type="http://schemas.openxmlformats.org/officeDocument/2006/relationships/image" Target="../media/image8.jpeg"/><Relationship Id="rId4" Type="http://schemas.openxmlformats.org/officeDocument/2006/relationships/hyperlink" Target="#'Cemig GT (&#205;ndice)'!A1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'Cemig GT (&#205;ndice)'!A1"/><Relationship Id="rId2" Type="http://schemas.openxmlformats.org/officeDocument/2006/relationships/hyperlink" Target="#'Cemig (&#205;ndice)'!A1"/><Relationship Id="rId1" Type="http://schemas.openxmlformats.org/officeDocument/2006/relationships/image" Target="../media/image9.jpeg"/><Relationship Id="rId4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hyperlink" Target="#'Cemig GT (&#205;ndice)'!A1"/><Relationship Id="rId2" Type="http://schemas.openxmlformats.org/officeDocument/2006/relationships/hyperlink" Target="#'Cemig (&#205;ndice)'!A1"/><Relationship Id="rId1" Type="http://schemas.openxmlformats.org/officeDocument/2006/relationships/image" Target="../media/image10.jpe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288347</xdr:colOff>
      <xdr:row>7</xdr:row>
      <xdr:rowOff>49555</xdr:rowOff>
    </xdr:from>
    <xdr:to>
      <xdr:col>3</xdr:col>
      <xdr:colOff>450850</xdr:colOff>
      <xdr:row>9</xdr:row>
      <xdr:rowOff>95343</xdr:rowOff>
    </xdr:to>
    <xdr:sp macro="" textlink="">
      <xdr:nvSpPr>
        <xdr:cNvPr id="2" name="Retângulo Arredondad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88347" y="1327493"/>
          <a:ext cx="1996066" cy="410913"/>
        </a:xfrm>
        <a:prstGeom prst="roundRect">
          <a:avLst>
            <a:gd name="adj" fmla="val 9474"/>
          </a:avLst>
        </a:prstGeom>
        <a:solidFill>
          <a:srgbClr val="00822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1.0 </a:t>
          </a: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  <a:t>Dados </a:t>
          </a:r>
          <a:b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  <a:t>operacionais</a:t>
          </a:r>
        </a:p>
      </xdr:txBody>
    </xdr:sp>
    <xdr:clientData/>
  </xdr:twoCellAnchor>
  <xdr:twoCellAnchor>
    <xdr:from>
      <xdr:col>4</xdr:col>
      <xdr:colOff>39831</xdr:colOff>
      <xdr:row>7</xdr:row>
      <xdr:rowOff>49555</xdr:rowOff>
    </xdr:from>
    <xdr:to>
      <xdr:col>7</xdr:col>
      <xdr:colOff>202334</xdr:colOff>
      <xdr:row>9</xdr:row>
      <xdr:rowOff>95343</xdr:rowOff>
    </xdr:to>
    <xdr:sp macro="" textlink="">
      <xdr:nvSpPr>
        <xdr:cNvPr id="13" name="Retângulo Arredondado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2484581" y="1327493"/>
          <a:ext cx="1996066" cy="410913"/>
        </a:xfrm>
        <a:prstGeom prst="roundRect">
          <a:avLst>
            <a:gd name="adj" fmla="val 9474"/>
          </a:avLst>
        </a:prstGeom>
        <a:solidFill>
          <a:srgbClr val="00822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2.0 </a:t>
          </a: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  <a:t>Dados </a:t>
          </a:r>
          <a:b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  <a:t>Financeiros</a:t>
          </a:r>
        </a:p>
      </xdr:txBody>
    </xdr:sp>
    <xdr:clientData/>
  </xdr:twoCellAnchor>
  <xdr:twoCellAnchor>
    <xdr:from>
      <xdr:col>7</xdr:col>
      <xdr:colOff>400916</xdr:colOff>
      <xdr:row>7</xdr:row>
      <xdr:rowOff>49555</xdr:rowOff>
    </xdr:from>
    <xdr:to>
      <xdr:col>10</xdr:col>
      <xdr:colOff>563418</xdr:colOff>
      <xdr:row>9</xdr:row>
      <xdr:rowOff>95343</xdr:rowOff>
    </xdr:to>
    <xdr:sp macro="" textlink="">
      <xdr:nvSpPr>
        <xdr:cNvPr id="14" name="Retângulo Arredondado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4679229" y="1327493"/>
          <a:ext cx="1996064" cy="410913"/>
        </a:xfrm>
        <a:prstGeom prst="roundRect">
          <a:avLst>
            <a:gd name="adj" fmla="val 9474"/>
          </a:avLst>
        </a:prstGeom>
        <a:solidFill>
          <a:srgbClr val="00822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3.0 </a:t>
          </a: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  <a:t>Balanço </a:t>
          </a:r>
          <a:b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  <a:t>Patrimonial</a:t>
          </a:r>
        </a:p>
      </xdr:txBody>
    </xdr:sp>
    <xdr:clientData/>
  </xdr:twoCellAnchor>
  <xdr:twoCellAnchor>
    <xdr:from>
      <xdr:col>7</xdr:col>
      <xdr:colOff>402431</xdr:colOff>
      <xdr:row>16</xdr:row>
      <xdr:rowOff>25744</xdr:rowOff>
    </xdr:from>
    <xdr:to>
      <xdr:col>10</xdr:col>
      <xdr:colOff>564933</xdr:colOff>
      <xdr:row>18</xdr:row>
      <xdr:rowOff>71532</xdr:rowOff>
    </xdr:to>
    <xdr:sp macro="" textlink="">
      <xdr:nvSpPr>
        <xdr:cNvPr id="15" name="Retângulo Arredondado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4486275" y="3073744"/>
          <a:ext cx="1912721" cy="426788"/>
        </a:xfrm>
        <a:prstGeom prst="roundRect">
          <a:avLst>
            <a:gd name="adj" fmla="val 9474"/>
          </a:avLst>
        </a:prstGeom>
        <a:solidFill>
          <a:srgbClr val="00822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ctr"/>
          <a:r>
            <a:rPr lang="pt-BR" sz="1000" b="1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4.0 </a:t>
          </a: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Demonstrações </a:t>
          </a:r>
          <a:br>
            <a:rPr lang="pt-BR" sz="1000" b="1">
              <a:solidFill>
                <a:srgbClr val="D7F83C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do Resultado</a:t>
          </a:r>
        </a:p>
      </xdr:txBody>
    </xdr:sp>
    <xdr:clientData/>
  </xdr:twoCellAnchor>
  <xdr:twoCellAnchor>
    <xdr:from>
      <xdr:col>0</xdr:col>
      <xdr:colOff>313748</xdr:colOff>
      <xdr:row>10</xdr:row>
      <xdr:rowOff>5209</xdr:rowOff>
    </xdr:from>
    <xdr:to>
      <xdr:col>3</xdr:col>
      <xdr:colOff>393700</xdr:colOff>
      <xdr:row>12</xdr:row>
      <xdr:rowOff>48394</xdr:rowOff>
    </xdr:to>
    <xdr:sp macro="" textlink="">
      <xdr:nvSpPr>
        <xdr:cNvPr id="17" name="Retângulo Arredondado 1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313748" y="1910209"/>
          <a:ext cx="1830171" cy="424185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1.1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Balanço </a:t>
          </a:r>
          <a:b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     de energia</a:t>
          </a:r>
        </a:p>
      </xdr:txBody>
    </xdr:sp>
    <xdr:clientData/>
  </xdr:twoCellAnchor>
  <xdr:twoCellAnchor>
    <xdr:from>
      <xdr:col>4</xdr:col>
      <xdr:colOff>77787</xdr:colOff>
      <xdr:row>9</xdr:row>
      <xdr:rowOff>179053</xdr:rowOff>
    </xdr:from>
    <xdr:to>
      <xdr:col>7</xdr:col>
      <xdr:colOff>157739</xdr:colOff>
      <xdr:row>12</xdr:row>
      <xdr:rowOff>40809</xdr:rowOff>
    </xdr:to>
    <xdr:sp macro="" textlink="">
      <xdr:nvSpPr>
        <xdr:cNvPr id="23" name="Retângulo Arredondado 2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2522537" y="1822116"/>
          <a:ext cx="1913515" cy="409443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2.1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Receita </a:t>
          </a:r>
          <a:b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     Operacional </a:t>
          </a:r>
        </a:p>
      </xdr:txBody>
    </xdr:sp>
    <xdr:clientData/>
  </xdr:twoCellAnchor>
  <xdr:twoCellAnchor>
    <xdr:from>
      <xdr:col>4</xdr:col>
      <xdr:colOff>77787</xdr:colOff>
      <xdr:row>12</xdr:row>
      <xdr:rowOff>104034</xdr:rowOff>
    </xdr:from>
    <xdr:to>
      <xdr:col>7</xdr:col>
      <xdr:colOff>157739</xdr:colOff>
      <xdr:row>14</xdr:row>
      <xdr:rowOff>148353</xdr:rowOff>
    </xdr:to>
    <xdr:sp macro="" textlink="">
      <xdr:nvSpPr>
        <xdr:cNvPr id="24" name="Retângulo Arredondado 2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2522537" y="2294784"/>
          <a:ext cx="1913515" cy="409444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2.2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Custos e despesas  </a:t>
          </a:r>
        </a:p>
        <a:p>
          <a:pPr algn="l"/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     operacionais</a:t>
          </a:r>
        </a:p>
      </xdr:txBody>
    </xdr:sp>
    <xdr:clientData/>
  </xdr:twoCellAnchor>
  <xdr:twoCellAnchor>
    <xdr:from>
      <xdr:col>4</xdr:col>
      <xdr:colOff>71437</xdr:colOff>
      <xdr:row>15</xdr:row>
      <xdr:rowOff>29015</xdr:rowOff>
    </xdr:from>
    <xdr:to>
      <xdr:col>7</xdr:col>
      <xdr:colOff>151389</xdr:colOff>
      <xdr:row>17</xdr:row>
      <xdr:rowOff>72200</xdr:rowOff>
    </xdr:to>
    <xdr:sp macro="" textlink="">
      <xdr:nvSpPr>
        <xdr:cNvPr id="25" name="Retângulo Arredondado 2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2516187" y="2767453"/>
          <a:ext cx="1913515" cy="408310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2.3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LAJIDA</a:t>
          </a:r>
        </a:p>
      </xdr:txBody>
    </xdr:sp>
    <xdr:clientData/>
  </xdr:twoCellAnchor>
  <xdr:twoCellAnchor>
    <xdr:from>
      <xdr:col>4</xdr:col>
      <xdr:colOff>71437</xdr:colOff>
      <xdr:row>17</xdr:row>
      <xdr:rowOff>135425</xdr:rowOff>
    </xdr:from>
    <xdr:to>
      <xdr:col>7</xdr:col>
      <xdr:colOff>151389</xdr:colOff>
      <xdr:row>19</xdr:row>
      <xdr:rowOff>176863</xdr:rowOff>
    </xdr:to>
    <xdr:sp macro="" textlink="">
      <xdr:nvSpPr>
        <xdr:cNvPr id="26" name="Retângulo Arredondado 2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2516187" y="3238988"/>
          <a:ext cx="1913515" cy="406563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2.4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Resultado</a:t>
          </a:r>
          <a:b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     Financeiro</a:t>
          </a:r>
        </a:p>
      </xdr:txBody>
    </xdr:sp>
    <xdr:clientData/>
  </xdr:twoCellAnchor>
  <xdr:twoCellAnchor>
    <xdr:from>
      <xdr:col>4</xdr:col>
      <xdr:colOff>71437</xdr:colOff>
      <xdr:row>20</xdr:row>
      <xdr:rowOff>57526</xdr:rowOff>
    </xdr:from>
    <xdr:to>
      <xdr:col>7</xdr:col>
      <xdr:colOff>151389</xdr:colOff>
      <xdr:row>22</xdr:row>
      <xdr:rowOff>100711</xdr:rowOff>
    </xdr:to>
    <xdr:sp macro="" textlink="">
      <xdr:nvSpPr>
        <xdr:cNvPr id="27" name="Retângulo Arredondado 2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2516187" y="3708776"/>
          <a:ext cx="1913515" cy="408310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2.5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Endividamento</a:t>
          </a:r>
        </a:p>
      </xdr:txBody>
    </xdr:sp>
    <xdr:clientData/>
  </xdr:twoCellAnchor>
  <xdr:twoCellAnchor>
    <xdr:from>
      <xdr:col>4</xdr:col>
      <xdr:colOff>71437</xdr:colOff>
      <xdr:row>22</xdr:row>
      <xdr:rowOff>163938</xdr:rowOff>
    </xdr:from>
    <xdr:to>
      <xdr:col>7</xdr:col>
      <xdr:colOff>151389</xdr:colOff>
      <xdr:row>25</xdr:row>
      <xdr:rowOff>31749</xdr:rowOff>
    </xdr:to>
    <xdr:sp macro="" textlink="">
      <xdr:nvSpPr>
        <xdr:cNvPr id="28" name="Retângulo Arredondado 2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2516187" y="4180313"/>
          <a:ext cx="1913515" cy="415499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2.6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Investimentos</a:t>
          </a:r>
        </a:p>
      </xdr:txBody>
    </xdr:sp>
    <xdr:clientData/>
  </xdr:twoCellAnchor>
  <xdr:twoCellAnchor>
    <xdr:from>
      <xdr:col>7</xdr:col>
      <xdr:colOff>452438</xdr:colOff>
      <xdr:row>9</xdr:row>
      <xdr:rowOff>179053</xdr:rowOff>
    </xdr:from>
    <xdr:to>
      <xdr:col>10</xdr:col>
      <xdr:colOff>532391</xdr:colOff>
      <xdr:row>12</xdr:row>
      <xdr:rowOff>40809</xdr:rowOff>
    </xdr:to>
    <xdr:sp macro="" textlink="">
      <xdr:nvSpPr>
        <xdr:cNvPr id="29" name="Retângulo Arredondado 28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4730751" y="1822116"/>
          <a:ext cx="1913515" cy="409443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3.1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Ativo</a:t>
          </a:r>
        </a:p>
      </xdr:txBody>
    </xdr:sp>
    <xdr:clientData/>
  </xdr:twoCellAnchor>
  <xdr:twoCellAnchor>
    <xdr:from>
      <xdr:col>7</xdr:col>
      <xdr:colOff>452438</xdr:colOff>
      <xdr:row>12</xdr:row>
      <xdr:rowOff>104034</xdr:rowOff>
    </xdr:from>
    <xdr:to>
      <xdr:col>10</xdr:col>
      <xdr:colOff>532391</xdr:colOff>
      <xdr:row>14</xdr:row>
      <xdr:rowOff>148353</xdr:rowOff>
    </xdr:to>
    <xdr:sp macro="" textlink="">
      <xdr:nvSpPr>
        <xdr:cNvPr id="30" name="Retângulo Arredondado 29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4730751" y="2294784"/>
          <a:ext cx="1913515" cy="409444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3.2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Passivo</a:t>
          </a:r>
        </a:p>
      </xdr:txBody>
    </xdr:sp>
    <xdr:clientData/>
  </xdr:twoCellAnchor>
  <xdr:twoCellAnchor>
    <xdr:from>
      <xdr:col>7</xdr:col>
      <xdr:colOff>440535</xdr:colOff>
      <xdr:row>18</xdr:row>
      <xdr:rowOff>167148</xdr:rowOff>
    </xdr:from>
    <xdr:to>
      <xdr:col>10</xdr:col>
      <xdr:colOff>520488</xdr:colOff>
      <xdr:row>21</xdr:row>
      <xdr:rowOff>28904</xdr:rowOff>
    </xdr:to>
    <xdr:sp macro="" textlink="">
      <xdr:nvSpPr>
        <xdr:cNvPr id="31" name="Retângulo Arredondado 30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4524379" y="3596148"/>
          <a:ext cx="1830172" cy="433256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4.1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DRE</a:t>
          </a:r>
        </a:p>
      </xdr:txBody>
    </xdr:sp>
    <xdr:clientData/>
  </xdr:twoCellAnchor>
  <xdr:twoCellAnchor>
    <xdr:from>
      <xdr:col>7</xdr:col>
      <xdr:colOff>392911</xdr:colOff>
      <xdr:row>22</xdr:row>
      <xdr:rowOff>163565</xdr:rowOff>
    </xdr:from>
    <xdr:to>
      <xdr:col>10</xdr:col>
      <xdr:colOff>554292</xdr:colOff>
      <xdr:row>25</xdr:row>
      <xdr:rowOff>20465</xdr:rowOff>
    </xdr:to>
    <xdr:sp macro="" textlink="">
      <xdr:nvSpPr>
        <xdr:cNvPr id="32" name="Retângulo Arredondado 31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4476755" y="4354565"/>
          <a:ext cx="1911600" cy="428400"/>
        </a:xfrm>
        <a:prstGeom prst="roundRect">
          <a:avLst>
            <a:gd name="adj" fmla="val 9459"/>
          </a:avLst>
        </a:prstGeom>
        <a:solidFill>
          <a:srgbClr val="00822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ctr"/>
          <a:r>
            <a:rPr lang="pt-BR" sz="1000" b="1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5.0 </a:t>
          </a: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Demonstração do </a:t>
          </a:r>
          <a:br>
            <a:rPr lang="pt-BR" sz="1000" b="1">
              <a:solidFill>
                <a:srgbClr val="D7F83C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Fluxos de caixa 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571499</xdr:colOff>
      <xdr:row>5</xdr:row>
      <xdr:rowOff>165545</xdr:rowOff>
    </xdr:to>
    <xdr:pic>
      <xdr:nvPicPr>
        <xdr:cNvPr id="33" name="Imagem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988968" cy="1118045"/>
        </a:xfrm>
        <a:prstGeom prst="rect">
          <a:avLst/>
        </a:prstGeom>
      </xdr:spPr>
    </xdr:pic>
    <xdr:clientData/>
  </xdr:twoCellAnchor>
  <xdr:twoCellAnchor>
    <xdr:from>
      <xdr:col>2</xdr:col>
      <xdr:colOff>285749</xdr:colOff>
      <xdr:row>0</xdr:row>
      <xdr:rowOff>178595</xdr:rowOff>
    </xdr:from>
    <xdr:to>
      <xdr:col>11</xdr:col>
      <xdr:colOff>11906</xdr:colOff>
      <xdr:row>4</xdr:row>
      <xdr:rowOff>7939</xdr:rowOff>
    </xdr:to>
    <xdr:sp macro="" textlink="">
      <xdr:nvSpPr>
        <xdr:cNvPr id="34" name="CaixaDeTexto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452562" y="178595"/>
          <a:ext cx="4976813" cy="5913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4000" b="0">
              <a:solidFill>
                <a:srgbClr val="008228"/>
              </a:solidFill>
              <a:latin typeface="+mj-lt"/>
              <a:cs typeface="Arial" panose="020B0604020202020204" pitchFamily="34" charset="0"/>
            </a:rPr>
            <a:t>RESULTADOS</a:t>
          </a:r>
          <a:r>
            <a:rPr lang="pt-BR" sz="4000">
              <a:solidFill>
                <a:srgbClr val="008228"/>
              </a:solidFill>
              <a:latin typeface="+mj-lt"/>
              <a:cs typeface="Arial" panose="020B0604020202020204" pitchFamily="34" charset="0"/>
            </a:rPr>
            <a:t> </a:t>
          </a:r>
          <a:r>
            <a:rPr lang="pt-BR" sz="40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3T20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16384</xdr:col>
      <xdr:colOff>15875</xdr:colOff>
      <xdr:row>5</xdr:row>
      <xdr:rowOff>81410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389938" cy="1065660"/>
        </a:xfrm>
        <a:prstGeom prst="rect">
          <a:avLst/>
        </a:prstGeom>
      </xdr:spPr>
    </xdr:pic>
    <xdr:clientData/>
  </xdr:twoCellAnchor>
  <xdr:twoCellAnchor>
    <xdr:from>
      <xdr:col>1</xdr:col>
      <xdr:colOff>417514</xdr:colOff>
      <xdr:row>0</xdr:row>
      <xdr:rowOff>60326</xdr:rowOff>
    </xdr:from>
    <xdr:to>
      <xdr:col>5</xdr:col>
      <xdr:colOff>7939</xdr:colOff>
      <xdr:row>5</xdr:row>
      <xdr:rowOff>133350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 txBox="1"/>
      </xdr:nvSpPr>
      <xdr:spPr>
        <a:xfrm>
          <a:off x="1425577" y="60326"/>
          <a:ext cx="6964362" cy="10493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  <a:t>3.2 BALANÇOS PATRIMONIAIS</a:t>
          </a:r>
          <a:b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</a:br>
          <a: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  <a:t>PASSIVO</a:t>
          </a:r>
        </a:p>
      </xdr:txBody>
    </xdr:sp>
    <xdr:clientData/>
  </xdr:twoCellAnchor>
  <xdr:twoCellAnchor>
    <xdr:from>
      <xdr:col>3</xdr:col>
      <xdr:colOff>1298577</xdr:colOff>
      <xdr:row>3</xdr:row>
      <xdr:rowOff>211136</xdr:rowOff>
    </xdr:from>
    <xdr:to>
      <xdr:col>4</xdr:col>
      <xdr:colOff>817366</xdr:colOff>
      <xdr:row>5</xdr:row>
      <xdr:rowOff>7504</xdr:rowOff>
    </xdr:to>
    <xdr:grpSp>
      <xdr:nvGrpSpPr>
        <xdr:cNvPr id="8" name="Agrupar 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GrpSpPr/>
      </xdr:nvGrpSpPr>
      <xdr:grpSpPr>
        <a:xfrm>
          <a:off x="7165977" y="782636"/>
          <a:ext cx="818952" cy="224993"/>
          <a:chOff x="7817675" y="768144"/>
          <a:chExt cx="918516" cy="249238"/>
        </a:xfrm>
      </xdr:grpSpPr>
      <xdr:sp macro="" textlink="">
        <xdr:nvSpPr>
          <xdr:cNvPr id="9" name="Retângulo Arredondado 8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900-000009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10" name="Seta para a Direita 9">
            <a:extLst>
              <a:ext uri="{FF2B5EF4-FFF2-40B4-BE49-F238E27FC236}">
                <a16:creationId xmlns:a16="http://schemas.microsoft.com/office/drawing/2014/main" id="{00000000-0008-0000-0900-00000A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  <xdr:twoCellAnchor editAs="oneCell">
    <xdr:from>
      <xdr:col>3</xdr:col>
      <xdr:colOff>226219</xdr:colOff>
      <xdr:row>5</xdr:row>
      <xdr:rowOff>95250</xdr:rowOff>
    </xdr:from>
    <xdr:to>
      <xdr:col>3</xdr:col>
      <xdr:colOff>1216819</xdr:colOff>
      <xdr:row>6</xdr:row>
      <xdr:rowOff>255587</xdr:rowOff>
    </xdr:to>
    <xdr:pic>
      <xdr:nvPicPr>
        <xdr:cNvPr id="11" name="Imagem 10" descr="Descrição: Cemig GT color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31719" y="1095375"/>
          <a:ext cx="990600" cy="374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821530</xdr:colOff>
      <xdr:row>5</xdr:row>
      <xdr:rowOff>173483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810874" cy="1125983"/>
        </a:xfrm>
        <a:prstGeom prst="rect">
          <a:avLst/>
        </a:prstGeom>
      </xdr:spPr>
    </xdr:pic>
    <xdr:clientData/>
  </xdr:twoCellAnchor>
  <xdr:twoCellAnchor>
    <xdr:from>
      <xdr:col>1</xdr:col>
      <xdr:colOff>827087</xdr:colOff>
      <xdr:row>0</xdr:row>
      <xdr:rowOff>160337</xdr:rowOff>
    </xdr:from>
    <xdr:to>
      <xdr:col>7</xdr:col>
      <xdr:colOff>0</xdr:colOff>
      <xdr:row>5</xdr:row>
      <xdr:rowOff>119062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 txBox="1"/>
      </xdr:nvSpPr>
      <xdr:spPr>
        <a:xfrm>
          <a:off x="1549400" y="160337"/>
          <a:ext cx="6840538" cy="8715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000">
              <a:solidFill>
                <a:srgbClr val="008228"/>
              </a:solidFill>
              <a:latin typeface="Arial Black" panose="020B0A04020102020204" pitchFamily="34" charset="0"/>
            </a:rPr>
            <a:t>4.1 DEMONSTRAÇÕES DOS RESULTADOS</a:t>
          </a:r>
        </a:p>
        <a:p>
          <a:pPr algn="ctr"/>
          <a:r>
            <a:rPr lang="pt-BR" sz="2400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3º TRIMESTRE 2020</a:t>
          </a:r>
        </a:p>
      </xdr:txBody>
    </xdr:sp>
    <xdr:clientData/>
  </xdr:twoCellAnchor>
  <xdr:twoCellAnchor>
    <xdr:from>
      <xdr:col>5</xdr:col>
      <xdr:colOff>1501776</xdr:colOff>
      <xdr:row>4</xdr:row>
      <xdr:rowOff>57149</xdr:rowOff>
    </xdr:from>
    <xdr:to>
      <xdr:col>6</xdr:col>
      <xdr:colOff>806252</xdr:colOff>
      <xdr:row>5</xdr:row>
      <xdr:rowOff>99579</xdr:rowOff>
    </xdr:to>
    <xdr:grpSp>
      <xdr:nvGrpSpPr>
        <xdr:cNvPr id="5" name="Agrupar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GrpSpPr/>
      </xdr:nvGrpSpPr>
      <xdr:grpSpPr>
        <a:xfrm>
          <a:off x="9990932" y="819149"/>
          <a:ext cx="804664" cy="232930"/>
          <a:chOff x="7817675" y="768144"/>
          <a:chExt cx="918516" cy="249238"/>
        </a:xfrm>
      </xdr:grpSpPr>
      <xdr:sp macro="" textlink="">
        <xdr:nvSpPr>
          <xdr:cNvPr id="6" name="Retângulo Arredondado 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A00-000006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7" name="Seta para a Direita 6">
            <a:extLst>
              <a:ext uri="{FF2B5EF4-FFF2-40B4-BE49-F238E27FC236}">
                <a16:creationId xmlns:a16="http://schemas.microsoft.com/office/drawing/2014/main" id="{00000000-0008-0000-0A00-000007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  <xdr:twoCellAnchor editAs="oneCell">
    <xdr:from>
      <xdr:col>5</xdr:col>
      <xdr:colOff>404813</xdr:colOff>
      <xdr:row>6</xdr:row>
      <xdr:rowOff>47625</xdr:rowOff>
    </xdr:from>
    <xdr:to>
      <xdr:col>5</xdr:col>
      <xdr:colOff>1395413</xdr:colOff>
      <xdr:row>7</xdr:row>
      <xdr:rowOff>327025</xdr:rowOff>
    </xdr:to>
    <xdr:pic>
      <xdr:nvPicPr>
        <xdr:cNvPr id="9" name="Imagem 8" descr="Descrição: Cemig GT color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41594" y="1190625"/>
          <a:ext cx="990600" cy="374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16384</xdr:col>
      <xdr:colOff>15875</xdr:colOff>
      <xdr:row>5</xdr:row>
      <xdr:rowOff>165546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397875" cy="1078359"/>
        </a:xfrm>
        <a:prstGeom prst="rect">
          <a:avLst/>
        </a:prstGeom>
      </xdr:spPr>
    </xdr:pic>
    <xdr:clientData/>
  </xdr:twoCellAnchor>
  <xdr:twoCellAnchor>
    <xdr:from>
      <xdr:col>1</xdr:col>
      <xdr:colOff>896937</xdr:colOff>
      <xdr:row>1</xdr:row>
      <xdr:rowOff>20637</xdr:rowOff>
    </xdr:from>
    <xdr:to>
      <xdr:col>3</xdr:col>
      <xdr:colOff>254000</xdr:colOff>
      <xdr:row>6</xdr:row>
      <xdr:rowOff>25400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 txBox="1"/>
      </xdr:nvSpPr>
      <xdr:spPr>
        <a:xfrm>
          <a:off x="1690687" y="203200"/>
          <a:ext cx="6699251" cy="917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800">
              <a:solidFill>
                <a:srgbClr val="008228"/>
              </a:solidFill>
              <a:latin typeface="Arial Black" panose="020B0A04020102020204" pitchFamily="34" charset="0"/>
            </a:rPr>
            <a:t>5.0 DEMONSTRAÇÕES DOS FLUXOS DE CAIXA</a:t>
          </a:r>
        </a:p>
        <a:p>
          <a:pPr algn="ctr"/>
          <a:r>
            <a:rPr lang="pt-BR" sz="1800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3º TRIMESTRE 2020</a:t>
          </a:r>
        </a:p>
      </xdr:txBody>
    </xdr:sp>
    <xdr:clientData/>
  </xdr:twoCellAnchor>
  <xdr:twoCellAnchor>
    <xdr:from>
      <xdr:col>3</xdr:col>
      <xdr:colOff>150813</xdr:colOff>
      <xdr:row>4</xdr:row>
      <xdr:rowOff>55561</xdr:rowOff>
    </xdr:from>
    <xdr:to>
      <xdr:col>4</xdr:col>
      <xdr:colOff>145852</xdr:colOff>
      <xdr:row>5</xdr:row>
      <xdr:rowOff>97991</xdr:rowOff>
    </xdr:to>
    <xdr:grpSp>
      <xdr:nvGrpSpPr>
        <xdr:cNvPr id="5" name="Agrupar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GrpSpPr/>
      </xdr:nvGrpSpPr>
      <xdr:grpSpPr>
        <a:xfrm>
          <a:off x="7163594" y="817561"/>
          <a:ext cx="804664" cy="232930"/>
          <a:chOff x="7817675" y="768144"/>
          <a:chExt cx="918516" cy="249238"/>
        </a:xfrm>
      </xdr:grpSpPr>
      <xdr:sp macro="" textlink="">
        <xdr:nvSpPr>
          <xdr:cNvPr id="6" name="Retângulo Arredondado 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B00-000006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7" name="Seta para a Direita 6">
            <a:extLst>
              <a:ext uri="{FF2B5EF4-FFF2-40B4-BE49-F238E27FC236}">
                <a16:creationId xmlns:a16="http://schemas.microsoft.com/office/drawing/2014/main" id="{00000000-0008-0000-0B00-000007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  <xdr:twoCellAnchor editAs="oneCell">
    <xdr:from>
      <xdr:col>2</xdr:col>
      <xdr:colOff>583407</xdr:colOff>
      <xdr:row>6</xdr:row>
      <xdr:rowOff>1</xdr:rowOff>
    </xdr:from>
    <xdr:to>
      <xdr:col>3</xdr:col>
      <xdr:colOff>764382</xdr:colOff>
      <xdr:row>7</xdr:row>
      <xdr:rowOff>160338</xdr:rowOff>
    </xdr:to>
    <xdr:pic>
      <xdr:nvPicPr>
        <xdr:cNvPr id="9" name="Imagem 8" descr="Descrição: Cemig GT color"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6563" y="1143001"/>
          <a:ext cx="990600" cy="279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318418</xdr:colOff>
      <xdr:row>29</xdr:row>
      <xdr:rowOff>144717</xdr:rowOff>
    </xdr:from>
    <xdr:to>
      <xdr:col>6</xdr:col>
      <xdr:colOff>871764</xdr:colOff>
      <xdr:row>29</xdr:row>
      <xdr:rowOff>146305</xdr:rowOff>
    </xdr:to>
    <xdr:cxnSp macro="">
      <xdr:nvCxnSpPr>
        <xdr:cNvPr id="2" name="Conector angulad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 rot="10800000">
          <a:off x="7747918" y="3926142"/>
          <a:ext cx="0" cy="1588"/>
        </a:xfrm>
        <a:prstGeom prst="bentConnector3">
          <a:avLst>
            <a:gd name="adj1" fmla="val 50000"/>
          </a:avLst>
        </a:prstGeom>
        <a:ln>
          <a:solidFill>
            <a:srgbClr val="FF0000"/>
          </a:solidFill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285750</xdr:colOff>
      <xdr:row>34</xdr:row>
      <xdr:rowOff>57150</xdr:rowOff>
    </xdr:from>
    <xdr:to>
      <xdr:col>3</xdr:col>
      <xdr:colOff>628650</xdr:colOff>
      <xdr:row>41</xdr:row>
      <xdr:rowOff>142875</xdr:rowOff>
    </xdr:to>
    <xdr:sp macro="" textlink="">
      <xdr:nvSpPr>
        <xdr:cNvPr id="3" name="Rectangle 5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/>
        </xdr:cNvSpPr>
      </xdr:nvSpPr>
      <xdr:spPr bwMode="auto">
        <a:xfrm>
          <a:off x="285750" y="4705350"/>
          <a:ext cx="4000500" cy="1219200"/>
        </a:xfrm>
        <a:prstGeom prst="rect">
          <a:avLst/>
        </a:prstGeom>
        <a:solidFill>
          <a:srgbClr val="FFFF99"/>
        </a:solidFill>
        <a:ln w="9525">
          <a:miter lim="800000"/>
          <a:headEnd/>
          <a:tailEnd/>
        </a:ln>
        <a:scene3d>
          <a:camera prst="legacyObliqueTopRight"/>
          <a:lightRig rig="legacyFlat3" dir="b"/>
        </a:scene3d>
        <a:sp3d extrusionH="430200" prstMaterial="legacyMatte">
          <a:bevelT w="13500" h="13500" prst="angle"/>
          <a:bevelB w="13500" h="13500" prst="angle"/>
          <a:extrusionClr>
            <a:srgbClr val="FFFF99"/>
          </a:extrusionClr>
        </a:sp3d>
      </xdr:spPr>
    </xdr:sp>
    <xdr:clientData/>
  </xdr:twoCellAnchor>
  <xdr:twoCellAnchor>
    <xdr:from>
      <xdr:col>0</xdr:col>
      <xdr:colOff>295275</xdr:colOff>
      <xdr:row>19</xdr:row>
      <xdr:rowOff>85725</xdr:rowOff>
    </xdr:from>
    <xdr:to>
      <xdr:col>3</xdr:col>
      <xdr:colOff>609600</xdr:colOff>
      <xdr:row>32</xdr:row>
      <xdr:rowOff>38100</xdr:rowOff>
    </xdr:to>
    <xdr:sp macro="" textlink="">
      <xdr:nvSpPr>
        <xdr:cNvPr id="4" name="Rectangle 5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rrowheads="1"/>
        </xdr:cNvSpPr>
      </xdr:nvSpPr>
      <xdr:spPr bwMode="auto">
        <a:xfrm>
          <a:off x="295275" y="2181225"/>
          <a:ext cx="3971925" cy="2181225"/>
        </a:xfrm>
        <a:prstGeom prst="rect">
          <a:avLst/>
        </a:prstGeom>
        <a:solidFill>
          <a:srgbClr val="FFFF99"/>
        </a:solidFill>
        <a:ln w="9525">
          <a:miter lim="800000"/>
          <a:headEnd/>
          <a:tailEnd/>
        </a:ln>
        <a:scene3d>
          <a:camera prst="legacyObliqueTopRight"/>
          <a:lightRig rig="legacyFlat3" dir="b"/>
        </a:scene3d>
        <a:sp3d extrusionH="430200" prstMaterial="legacyMatte">
          <a:bevelT w="13500" h="13500" prst="angle"/>
          <a:bevelB w="13500" h="13500" prst="angle"/>
          <a:extrusionClr>
            <a:srgbClr val="FFFF99"/>
          </a:extrusionClr>
        </a:sp3d>
      </xdr:spPr>
    </xdr:sp>
    <xdr:clientData/>
  </xdr:twoCellAnchor>
  <xdr:twoCellAnchor>
    <xdr:from>
      <xdr:col>0</xdr:col>
      <xdr:colOff>833438</xdr:colOff>
      <xdr:row>8</xdr:row>
      <xdr:rowOff>86591</xdr:rowOff>
    </xdr:from>
    <xdr:to>
      <xdr:col>7</xdr:col>
      <xdr:colOff>464343</xdr:colOff>
      <xdr:row>13</xdr:row>
      <xdr:rowOff>22797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833438" y="248516"/>
          <a:ext cx="7374730" cy="707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noAutofit/>
        </a:bodyPr>
        <a:lstStyle/>
        <a:p>
          <a:pPr algn="ctr" rtl="0">
            <a:defRPr sz="1000"/>
          </a:pPr>
          <a:r>
            <a:rPr lang="pt-BR" sz="1800" b="1" i="1" u="none" strike="noStrike" baseline="0">
              <a:solidFill>
                <a:srgbClr val="000000"/>
              </a:solidFill>
              <a:latin typeface="Arial"/>
              <a:cs typeface="Arial"/>
            </a:rPr>
            <a:t>BALANÇO DE ENERGIA ELÉTRICA </a:t>
          </a:r>
          <a:r>
            <a:rPr lang="pt-BR" sz="1800" b="1" i="1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– Janeiro a  Setembro de 2020</a:t>
          </a:r>
        </a:p>
        <a:p>
          <a:pPr algn="ctr" rtl="0">
            <a:defRPr sz="1000"/>
          </a:pPr>
          <a:r>
            <a:rPr lang="pt-BR" sz="1800" b="1" i="1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CEMIG Geração</a:t>
          </a:r>
        </a:p>
      </xdr:txBody>
    </xdr:sp>
    <xdr:clientData/>
  </xdr:twoCellAnchor>
  <xdr:twoCellAnchor>
    <xdr:from>
      <xdr:col>6</xdr:col>
      <xdr:colOff>110118</xdr:colOff>
      <xdr:row>19</xdr:row>
      <xdr:rowOff>4087</xdr:rowOff>
    </xdr:from>
    <xdr:to>
      <xdr:col>8</xdr:col>
      <xdr:colOff>451126</xdr:colOff>
      <xdr:row>21</xdr:row>
      <xdr:rowOff>22577</xdr:rowOff>
    </xdr:to>
    <xdr:sp macro="" textlink="">
      <xdr:nvSpPr>
        <xdr:cNvPr id="6" name="AutoShape 9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rrowheads="1"/>
        </xdr:cNvSpPr>
      </xdr:nvSpPr>
      <xdr:spPr bwMode="auto">
        <a:xfrm>
          <a:off x="7558668" y="2099587"/>
          <a:ext cx="1245883" cy="380440"/>
        </a:xfrm>
        <a:prstGeom prst="flowChartProcess">
          <a:avLst/>
        </a:prstGeom>
        <a:solidFill>
          <a:srgbClr val="00CC99"/>
        </a:solidFill>
        <a:ln w="9525">
          <a:miter lim="800000"/>
          <a:headEnd/>
          <a:tailEnd/>
        </a:ln>
        <a:scene3d>
          <a:camera prst="legacyObliqueTopRight"/>
          <a:lightRig rig="legacyFlat3" dir="b"/>
        </a:scene3d>
        <a:sp3d extrusionH="430200" prstMaterial="legacyMatte">
          <a:bevelT w="13500" h="13500" prst="angle"/>
          <a:bevelB w="13500" h="13500" prst="angle"/>
          <a:extrusionClr>
            <a:srgbClr val="00CC99"/>
          </a:extrusionClr>
        </a:sp3d>
      </xdr:spPr>
      <xdr:txBody>
        <a:bodyPr wrap="square" anchor="ctr">
          <a:flatTx/>
        </a:bodyPr>
        <a:lstStyle>
          <a:defPPr>
            <a:defRPr lang="pt-BR"/>
          </a:defPPr>
          <a:lvl1pPr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9pPr>
        </a:lstStyle>
        <a:p>
          <a:pPr eaLnBrk="0" hangingPunct="0"/>
          <a:r>
            <a:rPr lang="pt-BR" sz="1200" b="1">
              <a:solidFill>
                <a:schemeClr val="bg1"/>
              </a:solidFill>
              <a:latin typeface="Arial" charset="0"/>
            </a:rPr>
            <a:t>14.066  GWh</a:t>
          </a:r>
        </a:p>
      </xdr:txBody>
    </xdr:sp>
    <xdr:clientData/>
  </xdr:twoCellAnchor>
  <xdr:twoCellAnchor>
    <xdr:from>
      <xdr:col>5</xdr:col>
      <xdr:colOff>962025</xdr:colOff>
      <xdr:row>19</xdr:row>
      <xdr:rowOff>152400</xdr:rowOff>
    </xdr:from>
    <xdr:to>
      <xdr:col>5</xdr:col>
      <xdr:colOff>962025</xdr:colOff>
      <xdr:row>39</xdr:row>
      <xdr:rowOff>95250</xdr:rowOff>
    </xdr:to>
    <xdr:sp macro="" textlink="">
      <xdr:nvSpPr>
        <xdr:cNvPr id="7" name="Line 23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ShapeType="1"/>
        </xdr:cNvSpPr>
      </xdr:nvSpPr>
      <xdr:spPr bwMode="auto">
        <a:xfrm>
          <a:off x="7381875" y="2247900"/>
          <a:ext cx="0" cy="3305175"/>
        </a:xfrm>
        <a:prstGeom prst="line">
          <a:avLst/>
        </a:prstGeom>
        <a:noFill/>
        <a:ln w="28575">
          <a:solidFill>
            <a:srgbClr val="FF33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952500</xdr:colOff>
      <xdr:row>19</xdr:row>
      <xdr:rowOff>152400</xdr:rowOff>
    </xdr:from>
    <xdr:to>
      <xdr:col>5</xdr:col>
      <xdr:colOff>1466850</xdr:colOff>
      <xdr:row>19</xdr:row>
      <xdr:rowOff>152400</xdr:rowOff>
    </xdr:to>
    <xdr:sp macro="" textlink="">
      <xdr:nvSpPr>
        <xdr:cNvPr id="8" name="Line 28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>
          <a:spLocks noChangeShapeType="1"/>
        </xdr:cNvSpPr>
      </xdr:nvSpPr>
      <xdr:spPr bwMode="auto">
        <a:xfrm>
          <a:off x="7372350" y="2247900"/>
          <a:ext cx="76200" cy="0"/>
        </a:xfrm>
        <a:prstGeom prst="line">
          <a:avLst/>
        </a:prstGeom>
        <a:noFill/>
        <a:ln w="28575">
          <a:solidFill>
            <a:srgbClr val="FF33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320820</xdr:colOff>
      <xdr:row>34</xdr:row>
      <xdr:rowOff>111398</xdr:rowOff>
    </xdr:from>
    <xdr:to>
      <xdr:col>3</xdr:col>
      <xdr:colOff>685034</xdr:colOff>
      <xdr:row>37</xdr:row>
      <xdr:rowOff>86554</xdr:rowOff>
    </xdr:to>
    <xdr:sp macro="" textlink="">
      <xdr:nvSpPr>
        <xdr:cNvPr id="9" name="Text Box 32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>
          <a:spLocks noChangeArrowheads="1"/>
        </xdr:cNvSpPr>
      </xdr:nvSpPr>
      <xdr:spPr bwMode="auto">
        <a:xfrm>
          <a:off x="320820" y="4759598"/>
          <a:ext cx="4021814" cy="460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anchor="ctr" anchorCtr="1">
          <a:spAutoFit/>
        </a:bodyPr>
        <a:lstStyle>
          <a:defPPr>
            <a:defRPr lang="pt-BR"/>
          </a:defPPr>
          <a:lvl1pPr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9pPr>
        </a:lstStyle>
        <a:p>
          <a:pPr algn="l" eaLnBrk="0" hangingPunct="0">
            <a:lnSpc>
              <a:spcPts val="1400"/>
            </a:lnSpc>
          </a:pPr>
          <a:r>
            <a:rPr lang="pt-BR" sz="1400" b="1" u="sng">
              <a:solidFill>
                <a:srgbClr val="0000FF"/>
              </a:solidFill>
              <a:latin typeface="Arial" charset="0"/>
            </a:rPr>
            <a:t>Contratos</a:t>
          </a:r>
          <a:r>
            <a:rPr lang="pt-BR" sz="1400" b="1" u="sng" baseline="0">
              <a:solidFill>
                <a:srgbClr val="0000FF"/>
              </a:solidFill>
              <a:latin typeface="Arial" charset="0"/>
            </a:rPr>
            <a:t> de Compra</a:t>
          </a:r>
          <a:r>
            <a:rPr lang="pt-BR" sz="1000" b="1" u="sng" baseline="30000">
              <a:solidFill>
                <a:srgbClr val="0000FF"/>
              </a:solidFill>
              <a:latin typeface="Arial" charset="0"/>
            </a:rPr>
            <a:t>		</a:t>
          </a:r>
          <a:r>
            <a:rPr lang="pt-BR" sz="1000" b="1" u="sng" baseline="0">
              <a:solidFill>
                <a:srgbClr val="0000FF"/>
              </a:solidFill>
              <a:latin typeface="Arial" charset="0"/>
            </a:rPr>
            <a:t>                </a:t>
          </a:r>
          <a:r>
            <a:rPr lang="pt-BR" sz="1400" b="1" u="sng" baseline="0">
              <a:solidFill>
                <a:srgbClr val="0000FF"/>
              </a:solidFill>
              <a:latin typeface="Arial" charset="0"/>
            </a:rPr>
            <a:t>1.057</a:t>
          </a:r>
          <a:endParaRPr lang="pt-BR" sz="1400" b="1" u="sng">
            <a:solidFill>
              <a:srgbClr val="0000FF"/>
            </a:solidFill>
            <a:latin typeface="Arial" charset="0"/>
          </a:endParaRPr>
        </a:p>
      </xdr:txBody>
    </xdr:sp>
    <xdr:clientData/>
  </xdr:twoCellAnchor>
  <xdr:twoCellAnchor>
    <xdr:from>
      <xdr:col>0</xdr:col>
      <xdr:colOff>255769</xdr:colOff>
      <xdr:row>22</xdr:row>
      <xdr:rowOff>96049</xdr:rowOff>
    </xdr:from>
    <xdr:to>
      <xdr:col>3</xdr:col>
      <xdr:colOff>729115</xdr:colOff>
      <xdr:row>27</xdr:row>
      <xdr:rowOff>138425</xdr:rowOff>
    </xdr:to>
    <xdr:sp macro="" textlink="">
      <xdr:nvSpPr>
        <xdr:cNvPr id="10" name="Text Box 33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255769" y="2715424"/>
          <a:ext cx="4130946" cy="852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anchor="ctr" anchorCtr="1">
          <a:spAutoFit/>
        </a:bodyPr>
        <a:lstStyle>
          <a:defPPr>
            <a:defRPr lang="pt-BR"/>
          </a:defPPr>
          <a:lvl1pPr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9pPr>
        </a:lstStyle>
        <a:p>
          <a:pPr algn="l" eaLnBrk="0" hangingPunct="0">
            <a:lnSpc>
              <a:spcPts val="1000"/>
            </a:lnSpc>
          </a:pPr>
          <a:r>
            <a:rPr lang="pt-BR" sz="1400" b="1" u="sng">
              <a:solidFill>
                <a:srgbClr val="0000FF"/>
              </a:solidFill>
              <a:latin typeface="Arial" charset="0"/>
            </a:rPr>
            <a:t>Geração - Centro de Gravidade	        34.708</a:t>
          </a:r>
        </a:p>
        <a:p>
          <a:pPr algn="l" eaLnBrk="0" hangingPunct="0">
            <a:lnSpc>
              <a:spcPts val="1400"/>
            </a:lnSpc>
          </a:pPr>
          <a:r>
            <a:rPr lang="pt-BR" sz="1400" b="1">
              <a:solidFill>
                <a:srgbClr val="000000"/>
              </a:solidFill>
              <a:latin typeface="Arial" charset="0"/>
            </a:rPr>
            <a:t>Cemig			        </a:t>
          </a:r>
          <a:r>
            <a:rPr lang="pt-BR" sz="1400" b="1" baseline="0">
              <a:solidFill>
                <a:srgbClr val="000000"/>
              </a:solidFill>
              <a:latin typeface="Arial" charset="0"/>
            </a:rPr>
            <a:t>33.343</a:t>
          </a:r>
          <a:endParaRPr lang="pt-BR" sz="1400" b="1">
            <a:solidFill>
              <a:srgbClr val="000000"/>
            </a:solidFill>
            <a:latin typeface="Arial" charset="0"/>
          </a:endParaRPr>
        </a:p>
        <a:p>
          <a:pPr algn="l" eaLnBrk="0" hangingPunct="0">
            <a:lnSpc>
              <a:spcPts val="1700"/>
            </a:lnSpc>
          </a:pPr>
          <a:r>
            <a:rPr lang="pt-BR" sz="1400" b="1">
              <a:solidFill>
                <a:srgbClr val="000000"/>
              </a:solidFill>
              <a:latin typeface="Arial" charset="0"/>
            </a:rPr>
            <a:t>Cemig   -   14,5% Igarapava</a:t>
          </a:r>
          <a:r>
            <a:rPr lang="pt-BR" sz="1000" b="1" kern="1200" baseline="30000">
              <a:solidFill>
                <a:schemeClr val="tx1"/>
              </a:solidFill>
              <a:latin typeface="Times New Roman" charset="0"/>
              <a:ea typeface="+mn-ea"/>
              <a:cs typeface="+mn-cs"/>
            </a:rPr>
            <a:t>	                  </a:t>
          </a:r>
          <a:r>
            <a:rPr lang="pt-BR" sz="1400" b="1" kern="1200" baseline="0">
              <a:solidFill>
                <a:srgbClr val="000000"/>
              </a:solidFill>
              <a:latin typeface="Arial" charset="0"/>
              <a:ea typeface="+mn-ea"/>
              <a:cs typeface="+mn-cs"/>
            </a:rPr>
            <a:t>     198</a:t>
          </a:r>
          <a:r>
            <a:rPr lang="pt-BR" sz="1200" b="1" kern="1200" baseline="30000">
              <a:solidFill>
                <a:schemeClr val="tx1"/>
              </a:solidFill>
              <a:latin typeface="Times New Roman" charset="0"/>
              <a:ea typeface="+mn-ea"/>
              <a:cs typeface="+mn-cs"/>
            </a:rPr>
            <a:t>   </a:t>
          </a:r>
          <a:br>
            <a:rPr lang="pt-BR" sz="1400" b="1">
              <a:solidFill>
                <a:srgbClr val="000000"/>
              </a:solidFill>
              <a:latin typeface="Arial" charset="0"/>
            </a:rPr>
          </a:br>
          <a:r>
            <a:rPr lang="pt-BR" sz="1400" b="1">
              <a:solidFill>
                <a:srgbClr val="000000"/>
              </a:solidFill>
              <a:latin typeface="Arial" charset="0"/>
            </a:rPr>
            <a:t>Autoprodução  -  Igarapava	            </a:t>
          </a:r>
          <a:r>
            <a:rPr lang="pt-BR" sz="1200" b="1" kern="1200" baseline="0">
              <a:solidFill>
                <a:schemeClr val="tx1"/>
              </a:solidFill>
              <a:latin typeface="Times New Roman" charset="0"/>
              <a:ea typeface="+mn-ea"/>
              <a:cs typeface="+mn-cs"/>
            </a:rPr>
            <a:t>1.167</a:t>
          </a:r>
          <a:endParaRPr lang="pt-BR" sz="1400" b="1" kern="1200">
            <a:solidFill>
              <a:schemeClr val="tx1"/>
            </a:solidFill>
            <a:latin typeface="Arial" charset="0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394176</xdr:colOff>
      <xdr:row>29</xdr:row>
      <xdr:rowOff>1099</xdr:rowOff>
    </xdr:from>
    <xdr:to>
      <xdr:col>5</xdr:col>
      <xdr:colOff>962489</xdr:colOff>
      <xdr:row>29</xdr:row>
      <xdr:rowOff>2687</xdr:rowOff>
    </xdr:to>
    <xdr:cxnSp macro="">
      <xdr:nvCxnSpPr>
        <xdr:cNvPr id="11" name="Conector angulado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CxnSpPr/>
      </xdr:nvCxnSpPr>
      <xdr:spPr>
        <a:xfrm rot="10800000">
          <a:off x="6814026" y="3782524"/>
          <a:ext cx="568313" cy="1588"/>
        </a:xfrm>
        <a:prstGeom prst="bentConnector3">
          <a:avLst>
            <a:gd name="adj1" fmla="val 50000"/>
          </a:avLst>
        </a:prstGeom>
        <a:ln>
          <a:solidFill>
            <a:srgbClr val="FF0000"/>
          </a:solidFill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1080710</xdr:colOff>
      <xdr:row>19</xdr:row>
      <xdr:rowOff>68427</xdr:rowOff>
    </xdr:from>
    <xdr:to>
      <xdr:col>5</xdr:col>
      <xdr:colOff>419563</xdr:colOff>
      <xdr:row>36</xdr:row>
      <xdr:rowOff>23091</xdr:rowOff>
    </xdr:to>
    <xdr:sp macro="" textlink="">
      <xdr:nvSpPr>
        <xdr:cNvPr id="12" name="Rectangle 6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>
          <a:spLocks noChangeArrowheads="1"/>
        </xdr:cNvSpPr>
      </xdr:nvSpPr>
      <xdr:spPr bwMode="auto">
        <a:xfrm>
          <a:off x="4738310" y="2163927"/>
          <a:ext cx="2101103" cy="2831214"/>
        </a:xfrm>
        <a:prstGeom prst="rect">
          <a:avLst/>
        </a:prstGeom>
        <a:solidFill>
          <a:srgbClr val="FFFF99"/>
        </a:solidFill>
        <a:ln w="9525">
          <a:miter lim="800000"/>
          <a:headEnd/>
          <a:tailEnd/>
        </a:ln>
        <a:scene3d>
          <a:camera prst="legacyObliqueTopRight"/>
          <a:lightRig rig="legacyFlat3" dir="b"/>
        </a:scene3d>
        <a:sp3d extrusionH="430200" prstMaterial="legacyMatte">
          <a:bevelT w="13500" h="13500" prst="angle"/>
          <a:bevelB w="13500" h="13500" prst="angle"/>
          <a:extrusionClr>
            <a:srgbClr val="FFFF99"/>
          </a:extrusionClr>
        </a:sp3d>
      </xdr:spPr>
      <xdr:txBody>
        <a:bodyPr wrap="square" anchor="ctr">
          <a:flatTx/>
        </a:bodyPr>
        <a:lstStyle>
          <a:defPPr>
            <a:defRPr lang="pt-BR"/>
          </a:defPPr>
          <a:lvl1pPr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9pPr>
        </a:lstStyle>
        <a:p>
          <a:pPr eaLnBrk="0" hangingPunct="0">
            <a:lnSpc>
              <a:spcPts val="1600"/>
            </a:lnSpc>
          </a:pPr>
          <a:r>
            <a:rPr lang="pt-BR" sz="1400" b="1">
              <a:solidFill>
                <a:srgbClr val="0000FF"/>
              </a:solidFill>
              <a:latin typeface="Arial" charset="0"/>
            </a:rPr>
            <a:t>Energia Total</a:t>
          </a:r>
        </a:p>
        <a:p>
          <a:pPr eaLnBrk="0" hangingPunct="0">
            <a:lnSpc>
              <a:spcPts val="1900"/>
            </a:lnSpc>
          </a:pPr>
          <a:r>
            <a:rPr lang="pt-BR" sz="1400" b="1">
              <a:solidFill>
                <a:srgbClr val="0000FF"/>
              </a:solidFill>
              <a:latin typeface="Arial" charset="0"/>
            </a:rPr>
            <a:t>35.922 GWh</a:t>
          </a:r>
        </a:p>
      </xdr:txBody>
    </xdr:sp>
    <xdr:clientData/>
  </xdr:twoCellAnchor>
  <xdr:twoCellAnchor>
    <xdr:from>
      <xdr:col>6</xdr:col>
      <xdr:colOff>160894</xdr:colOff>
      <xdr:row>24</xdr:row>
      <xdr:rowOff>71463</xdr:rowOff>
    </xdr:from>
    <xdr:to>
      <xdr:col>8</xdr:col>
      <xdr:colOff>501902</xdr:colOff>
      <xdr:row>26</xdr:row>
      <xdr:rowOff>86778</xdr:rowOff>
    </xdr:to>
    <xdr:sp macro="" textlink="">
      <xdr:nvSpPr>
        <xdr:cNvPr id="13" name="AutoShape 9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>
          <a:spLocks noChangeArrowheads="1"/>
        </xdr:cNvSpPr>
      </xdr:nvSpPr>
      <xdr:spPr bwMode="auto">
        <a:xfrm>
          <a:off x="7609444" y="3014688"/>
          <a:ext cx="1245883" cy="339165"/>
        </a:xfrm>
        <a:prstGeom prst="flowChartProcess">
          <a:avLst/>
        </a:prstGeom>
        <a:solidFill>
          <a:srgbClr val="00CC99"/>
        </a:solidFill>
        <a:ln w="9525">
          <a:miter lim="800000"/>
          <a:headEnd/>
          <a:tailEnd/>
        </a:ln>
        <a:scene3d>
          <a:camera prst="legacyObliqueTopRight"/>
          <a:lightRig rig="legacyFlat3" dir="b"/>
        </a:scene3d>
        <a:sp3d extrusionH="430200" prstMaterial="legacyMatte">
          <a:bevelT w="13500" h="13500" prst="angle"/>
          <a:bevelB w="13500" h="13500" prst="angle"/>
          <a:extrusionClr>
            <a:srgbClr val="00CC99"/>
          </a:extrusionClr>
        </a:sp3d>
      </xdr:spPr>
      <xdr:txBody>
        <a:bodyPr wrap="square" anchor="ctr">
          <a:flatTx/>
        </a:bodyPr>
        <a:lstStyle>
          <a:defPPr>
            <a:defRPr lang="pt-BR"/>
          </a:defPPr>
          <a:lvl1pPr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9pPr>
        </a:lstStyle>
        <a:p>
          <a:pPr eaLnBrk="0" hangingPunct="0"/>
          <a:r>
            <a:rPr lang="pt-BR" sz="1200" b="1">
              <a:solidFill>
                <a:schemeClr val="bg1"/>
              </a:solidFill>
              <a:latin typeface="Arial" charset="0"/>
            </a:rPr>
            <a:t>18.694 GWh</a:t>
          </a:r>
        </a:p>
      </xdr:txBody>
    </xdr:sp>
    <xdr:clientData/>
  </xdr:twoCellAnchor>
  <xdr:twoCellAnchor>
    <xdr:from>
      <xdr:col>5</xdr:col>
      <xdr:colOff>1267877</xdr:colOff>
      <xdr:row>21</xdr:row>
      <xdr:rowOff>86591</xdr:rowOff>
    </xdr:from>
    <xdr:to>
      <xdr:col>8</xdr:col>
      <xdr:colOff>805394</xdr:colOff>
      <xdr:row>23</xdr:row>
      <xdr:rowOff>38460</xdr:rowOff>
    </xdr:to>
    <xdr:sp macro="" textlink="">
      <xdr:nvSpPr>
        <xdr:cNvPr id="14" name="Text Box 10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>
          <a:spLocks noChangeArrowheads="1"/>
        </xdr:cNvSpPr>
      </xdr:nvSpPr>
      <xdr:spPr bwMode="auto">
        <a:xfrm>
          <a:off x="7449602" y="2544041"/>
          <a:ext cx="1709217" cy="275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pt-BR"/>
          </a:defPPr>
          <a:lvl1pPr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9pPr>
        </a:lstStyle>
        <a:p>
          <a:pPr eaLnBrk="0" hangingPunct="0"/>
          <a:r>
            <a:rPr lang="pt-BR" sz="1200" b="1">
              <a:latin typeface="Arial" charset="0"/>
            </a:rPr>
            <a:t>Contratos Bilaterais</a:t>
          </a:r>
        </a:p>
      </xdr:txBody>
    </xdr:sp>
    <xdr:clientData/>
  </xdr:twoCellAnchor>
  <xdr:twoCellAnchor>
    <xdr:from>
      <xdr:col>5</xdr:col>
      <xdr:colOff>962025</xdr:colOff>
      <xdr:row>25</xdr:row>
      <xdr:rowOff>95250</xdr:rowOff>
    </xdr:from>
    <xdr:to>
      <xdr:col>5</xdr:col>
      <xdr:colOff>1476375</xdr:colOff>
      <xdr:row>25</xdr:row>
      <xdr:rowOff>95250</xdr:rowOff>
    </xdr:to>
    <xdr:sp macro="" textlink="">
      <xdr:nvSpPr>
        <xdr:cNvPr id="15" name="Line 28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>
          <a:spLocks noChangeShapeType="1"/>
        </xdr:cNvSpPr>
      </xdr:nvSpPr>
      <xdr:spPr bwMode="auto">
        <a:xfrm>
          <a:off x="7381875" y="3200400"/>
          <a:ext cx="66675" cy="0"/>
        </a:xfrm>
        <a:prstGeom prst="line">
          <a:avLst/>
        </a:prstGeom>
        <a:noFill/>
        <a:ln w="28575">
          <a:solidFill>
            <a:srgbClr val="FF33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187266</xdr:colOff>
      <xdr:row>30</xdr:row>
      <xdr:rowOff>15901</xdr:rowOff>
    </xdr:from>
    <xdr:to>
      <xdr:col>8</xdr:col>
      <xdr:colOff>606701</xdr:colOff>
      <xdr:row>31</xdr:row>
      <xdr:rowOff>54749</xdr:rowOff>
    </xdr:to>
    <xdr:sp macro="" textlink="">
      <xdr:nvSpPr>
        <xdr:cNvPr id="16" name="AutoShape 17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>
          <a:spLocks noChangeArrowheads="1"/>
        </xdr:cNvSpPr>
      </xdr:nvSpPr>
      <xdr:spPr bwMode="auto">
        <a:xfrm>
          <a:off x="7635816" y="3959251"/>
          <a:ext cx="1324310" cy="229348"/>
        </a:xfrm>
        <a:prstGeom prst="flowChartProcess">
          <a:avLst/>
        </a:prstGeom>
        <a:solidFill>
          <a:srgbClr val="00CC99"/>
        </a:solidFill>
        <a:ln w="9525">
          <a:miter lim="800000"/>
          <a:headEnd/>
          <a:tailEnd/>
        </a:ln>
        <a:scene3d>
          <a:camera prst="legacyObliqueTopRight"/>
          <a:lightRig rig="legacyFlat3" dir="b"/>
        </a:scene3d>
        <a:sp3d extrusionH="430200" prstMaterial="legacyMatte">
          <a:bevelT w="13500" h="13500" prst="angle"/>
          <a:bevelB w="13500" h="13500" prst="angle"/>
          <a:extrusionClr>
            <a:srgbClr val="00CC99"/>
          </a:extrusionClr>
        </a:sp3d>
      </xdr:spPr>
      <xdr:txBody>
        <a:bodyPr wrap="square" anchor="ctr">
          <a:flatTx/>
        </a:bodyPr>
        <a:lstStyle>
          <a:defPPr>
            <a:defRPr lang="pt-BR"/>
          </a:defPPr>
          <a:lvl1pPr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9pPr>
        </a:lstStyle>
        <a:p>
          <a:pPr marL="0" indent="0" algn="ctr" rtl="0" eaLnBrk="0" fontAlgn="base" hangingPunct="0">
            <a:spcBef>
              <a:spcPct val="0"/>
            </a:spcBef>
            <a:spcAft>
              <a:spcPct val="0"/>
            </a:spcAft>
          </a:pPr>
          <a:r>
            <a:rPr lang="pt-BR" sz="1200" b="1" kern="1200">
              <a:solidFill>
                <a:schemeClr val="bg1"/>
              </a:solidFill>
              <a:latin typeface="Arial" charset="0"/>
              <a:ea typeface="+mn-ea"/>
              <a:cs typeface="+mn-cs"/>
            </a:rPr>
            <a:t>996 GWh</a:t>
          </a:r>
        </a:p>
      </xdr:txBody>
    </xdr:sp>
    <xdr:clientData/>
  </xdr:twoCellAnchor>
  <xdr:twoCellAnchor>
    <xdr:from>
      <xdr:col>5</xdr:col>
      <xdr:colOff>1483801</xdr:colOff>
      <xdr:row>27</xdr:row>
      <xdr:rowOff>51666</xdr:rowOff>
    </xdr:from>
    <xdr:to>
      <xdr:col>8</xdr:col>
      <xdr:colOff>805418</xdr:colOff>
      <xdr:row>29</xdr:row>
      <xdr:rowOff>3535</xdr:rowOff>
    </xdr:to>
    <xdr:sp macro="" textlink="">
      <xdr:nvSpPr>
        <xdr:cNvPr id="17" name="Text Box 18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>
          <a:spLocks noChangeArrowheads="1"/>
        </xdr:cNvSpPr>
      </xdr:nvSpPr>
      <xdr:spPr bwMode="auto">
        <a:xfrm>
          <a:off x="7446451" y="3480666"/>
          <a:ext cx="1712392" cy="304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pt-BR"/>
          </a:defPPr>
          <a:lvl1pPr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9pPr>
        </a:lstStyle>
        <a:p>
          <a:pPr eaLnBrk="0" hangingPunct="0"/>
          <a:r>
            <a:rPr lang="pt-BR" sz="1200" b="1">
              <a:latin typeface="Arial" charset="0"/>
            </a:rPr>
            <a:t>Acordo Operativo</a:t>
          </a:r>
          <a:endParaRPr lang="pt-BR" sz="1000" b="1" baseline="30000">
            <a:latin typeface="Arial" charset="0"/>
          </a:endParaRPr>
        </a:p>
      </xdr:txBody>
    </xdr:sp>
    <xdr:clientData/>
  </xdr:twoCellAnchor>
  <xdr:twoCellAnchor>
    <xdr:from>
      <xdr:col>5</xdr:col>
      <xdr:colOff>981075</xdr:colOff>
      <xdr:row>30</xdr:row>
      <xdr:rowOff>152400</xdr:rowOff>
    </xdr:from>
    <xdr:to>
      <xdr:col>5</xdr:col>
      <xdr:colOff>1466850</xdr:colOff>
      <xdr:row>30</xdr:row>
      <xdr:rowOff>152400</xdr:rowOff>
    </xdr:to>
    <xdr:sp macro="" textlink="">
      <xdr:nvSpPr>
        <xdr:cNvPr id="18" name="Line 25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>
          <a:spLocks noChangeShapeType="1"/>
        </xdr:cNvSpPr>
      </xdr:nvSpPr>
      <xdr:spPr bwMode="auto">
        <a:xfrm>
          <a:off x="7400925" y="4095750"/>
          <a:ext cx="47625" cy="0"/>
        </a:xfrm>
        <a:prstGeom prst="line">
          <a:avLst/>
        </a:prstGeom>
        <a:noFill/>
        <a:ln w="28575">
          <a:solidFill>
            <a:srgbClr val="FF33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311295</xdr:colOff>
      <xdr:row>37</xdr:row>
      <xdr:rowOff>94483</xdr:rowOff>
    </xdr:from>
    <xdr:to>
      <xdr:col>3</xdr:col>
      <xdr:colOff>675509</xdr:colOff>
      <xdr:row>40</xdr:row>
      <xdr:rowOff>123500</xdr:rowOff>
    </xdr:to>
    <xdr:sp macro="" textlink="">
      <xdr:nvSpPr>
        <xdr:cNvPr id="19" name="Text Box 32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311295" y="5228458"/>
          <a:ext cx="4021814" cy="514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anchor="ctr" anchorCtr="1">
          <a:spAutoFit/>
        </a:bodyPr>
        <a:lstStyle>
          <a:defPPr>
            <a:defRPr lang="pt-BR"/>
          </a:defPPr>
          <a:lvl1pPr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9pPr>
        </a:lstStyle>
        <a:p>
          <a:pPr algn="l" eaLnBrk="0" hangingPunct="0"/>
          <a:r>
            <a:rPr lang="pt-BR" sz="1400" b="1" u="sng">
              <a:solidFill>
                <a:srgbClr val="0000FF"/>
              </a:solidFill>
              <a:latin typeface="Arial" charset="0"/>
            </a:rPr>
            <a:t>Compra</a:t>
          </a:r>
          <a:r>
            <a:rPr lang="pt-BR" sz="1400" b="1" u="sng" baseline="0">
              <a:solidFill>
                <a:srgbClr val="0000FF"/>
              </a:solidFill>
              <a:latin typeface="Arial" charset="0"/>
            </a:rPr>
            <a:t> </a:t>
          </a:r>
          <a:r>
            <a:rPr lang="pt-BR" sz="1400" b="1" u="sng">
              <a:solidFill>
                <a:srgbClr val="0000FF"/>
              </a:solidFill>
              <a:latin typeface="Arial" charset="0"/>
            </a:rPr>
            <a:t> MRE                          </a:t>
          </a:r>
          <a:r>
            <a:rPr lang="pt-BR" sz="1000" b="1" u="sng" baseline="30000">
              <a:solidFill>
                <a:srgbClr val="0000FF"/>
              </a:solidFill>
              <a:latin typeface="Arial" charset="0"/>
            </a:rPr>
            <a:t>	</a:t>
          </a:r>
          <a:r>
            <a:rPr lang="pt-BR" sz="1000" b="1" u="sng" baseline="0">
              <a:solidFill>
                <a:srgbClr val="0000FF"/>
              </a:solidFill>
              <a:latin typeface="Arial" charset="0"/>
            </a:rPr>
            <a:t>                         </a:t>
          </a:r>
          <a:r>
            <a:rPr lang="pt-BR" sz="1400" b="1" u="sng" baseline="0">
              <a:solidFill>
                <a:srgbClr val="0000FF"/>
              </a:solidFill>
              <a:latin typeface="Arial" charset="0"/>
            </a:rPr>
            <a:t>868</a:t>
          </a:r>
          <a:endParaRPr lang="pt-BR" sz="1400" b="1" u="sng">
            <a:solidFill>
              <a:srgbClr val="0000FF"/>
            </a:solidFill>
            <a:latin typeface="Arial" charset="0"/>
          </a:endParaRPr>
        </a:p>
      </xdr:txBody>
    </xdr:sp>
    <xdr:clientData/>
  </xdr:twoCellAnchor>
  <xdr:twoCellAnchor>
    <xdr:from>
      <xdr:col>0</xdr:col>
      <xdr:colOff>285750</xdr:colOff>
      <xdr:row>34</xdr:row>
      <xdr:rowOff>57150</xdr:rowOff>
    </xdr:from>
    <xdr:to>
      <xdr:col>3</xdr:col>
      <xdr:colOff>628650</xdr:colOff>
      <xdr:row>41</xdr:row>
      <xdr:rowOff>142875</xdr:rowOff>
    </xdr:to>
    <xdr:sp macro="" textlink="">
      <xdr:nvSpPr>
        <xdr:cNvPr id="20" name="Rectangle 5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>
          <a:spLocks noChangeArrowheads="1"/>
        </xdr:cNvSpPr>
      </xdr:nvSpPr>
      <xdr:spPr bwMode="auto">
        <a:xfrm>
          <a:off x="285750" y="4705350"/>
          <a:ext cx="4000500" cy="1219200"/>
        </a:xfrm>
        <a:prstGeom prst="rect">
          <a:avLst/>
        </a:prstGeom>
        <a:solidFill>
          <a:srgbClr val="FFFF99"/>
        </a:solidFill>
        <a:ln w="9525">
          <a:miter lim="800000"/>
          <a:headEnd/>
          <a:tailEnd/>
        </a:ln>
        <a:scene3d>
          <a:camera prst="legacyObliqueTopRight"/>
          <a:lightRig rig="legacyFlat3" dir="b"/>
        </a:scene3d>
        <a:sp3d extrusionH="430200" prstMaterial="legacyMatte">
          <a:bevelT w="13500" h="13500" prst="angle"/>
          <a:bevelB w="13500" h="13500" prst="angle"/>
          <a:extrusionClr>
            <a:srgbClr val="FFFF99"/>
          </a:extrusionClr>
        </a:sp3d>
      </xdr:spPr>
    </xdr:sp>
    <xdr:clientData/>
  </xdr:twoCellAnchor>
  <xdr:twoCellAnchor>
    <xdr:from>
      <xdr:col>0</xdr:col>
      <xdr:colOff>295275</xdr:colOff>
      <xdr:row>19</xdr:row>
      <xdr:rowOff>85725</xdr:rowOff>
    </xdr:from>
    <xdr:to>
      <xdr:col>3</xdr:col>
      <xdr:colOff>609600</xdr:colOff>
      <xdr:row>32</xdr:row>
      <xdr:rowOff>38100</xdr:rowOff>
    </xdr:to>
    <xdr:sp macro="" textlink="">
      <xdr:nvSpPr>
        <xdr:cNvPr id="21" name="Rectangle 5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>
          <a:spLocks noChangeArrowheads="1"/>
        </xdr:cNvSpPr>
      </xdr:nvSpPr>
      <xdr:spPr bwMode="auto">
        <a:xfrm>
          <a:off x="295275" y="2181225"/>
          <a:ext cx="3971925" cy="2181225"/>
        </a:xfrm>
        <a:prstGeom prst="rect">
          <a:avLst/>
        </a:prstGeom>
        <a:solidFill>
          <a:srgbClr val="FFFF99"/>
        </a:solidFill>
        <a:ln w="9525">
          <a:miter lim="800000"/>
          <a:headEnd/>
          <a:tailEnd/>
        </a:ln>
        <a:scene3d>
          <a:camera prst="legacyObliqueTopRight"/>
          <a:lightRig rig="legacyFlat3" dir="b"/>
        </a:scene3d>
        <a:sp3d extrusionH="430200" prstMaterial="legacyMatte">
          <a:bevelT w="13500" h="13500" prst="angle"/>
          <a:bevelB w="13500" h="13500" prst="angle"/>
          <a:extrusionClr>
            <a:srgbClr val="FFFF99"/>
          </a:extrusionClr>
        </a:sp3d>
      </xdr:spPr>
    </xdr:sp>
    <xdr:clientData/>
  </xdr:twoCellAnchor>
  <xdr:twoCellAnchor>
    <xdr:from>
      <xdr:col>1</xdr:col>
      <xdr:colOff>1593056</xdr:colOff>
      <xdr:row>22</xdr:row>
      <xdr:rowOff>157163</xdr:rowOff>
    </xdr:from>
    <xdr:to>
      <xdr:col>3</xdr:col>
      <xdr:colOff>916781</xdr:colOff>
      <xdr:row>25</xdr:row>
      <xdr:rowOff>0</xdr:rowOff>
    </xdr:to>
    <xdr:sp macro="" textlink="">
      <xdr:nvSpPr>
        <xdr:cNvPr id="22" name="Text Box 8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2450306" y="2776538"/>
          <a:ext cx="2124075" cy="328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110118</xdr:colOff>
      <xdr:row>19</xdr:row>
      <xdr:rowOff>4087</xdr:rowOff>
    </xdr:from>
    <xdr:to>
      <xdr:col>8</xdr:col>
      <xdr:colOff>451126</xdr:colOff>
      <xdr:row>21</xdr:row>
      <xdr:rowOff>22577</xdr:rowOff>
    </xdr:to>
    <xdr:sp macro="" textlink="">
      <xdr:nvSpPr>
        <xdr:cNvPr id="23" name="AutoShape 9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>
          <a:spLocks noChangeArrowheads="1"/>
        </xdr:cNvSpPr>
      </xdr:nvSpPr>
      <xdr:spPr bwMode="auto">
        <a:xfrm>
          <a:off x="7558668" y="2099587"/>
          <a:ext cx="1245883" cy="380440"/>
        </a:xfrm>
        <a:prstGeom prst="flowChartProcess">
          <a:avLst/>
        </a:prstGeom>
        <a:solidFill>
          <a:srgbClr val="00CC99"/>
        </a:solidFill>
        <a:ln w="9525">
          <a:miter lim="800000"/>
          <a:headEnd/>
          <a:tailEnd/>
        </a:ln>
        <a:scene3d>
          <a:camera prst="legacyObliqueTopRight"/>
          <a:lightRig rig="legacyFlat3" dir="b"/>
        </a:scene3d>
        <a:sp3d extrusionH="430200" prstMaterial="legacyMatte">
          <a:bevelT w="13500" h="13500" prst="angle"/>
          <a:bevelB w="13500" h="13500" prst="angle"/>
          <a:extrusionClr>
            <a:srgbClr val="00CC99"/>
          </a:extrusionClr>
        </a:sp3d>
      </xdr:spPr>
      <xdr:txBody>
        <a:bodyPr wrap="square" anchor="ctr">
          <a:flatTx/>
        </a:bodyPr>
        <a:lstStyle>
          <a:defPPr>
            <a:defRPr lang="pt-BR"/>
          </a:defPPr>
          <a:lvl1pPr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9pPr>
        </a:lstStyle>
        <a:p>
          <a:pPr eaLnBrk="0" hangingPunct="0"/>
          <a:r>
            <a:rPr lang="pt-BR" sz="1200" b="1">
              <a:solidFill>
                <a:schemeClr val="bg1"/>
              </a:solidFill>
              <a:latin typeface="Arial" charset="0"/>
            </a:rPr>
            <a:t>14.066  GWh</a:t>
          </a:r>
        </a:p>
      </xdr:txBody>
    </xdr:sp>
    <xdr:clientData/>
  </xdr:twoCellAnchor>
  <xdr:twoCellAnchor>
    <xdr:from>
      <xdr:col>5</xdr:col>
      <xdr:colOff>952500</xdr:colOff>
      <xdr:row>19</xdr:row>
      <xdr:rowOff>152400</xdr:rowOff>
    </xdr:from>
    <xdr:to>
      <xdr:col>5</xdr:col>
      <xdr:colOff>1466850</xdr:colOff>
      <xdr:row>19</xdr:row>
      <xdr:rowOff>152400</xdr:rowOff>
    </xdr:to>
    <xdr:sp macro="" textlink="">
      <xdr:nvSpPr>
        <xdr:cNvPr id="24" name="Line 28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>
          <a:spLocks noChangeShapeType="1"/>
        </xdr:cNvSpPr>
      </xdr:nvSpPr>
      <xdr:spPr bwMode="auto">
        <a:xfrm>
          <a:off x="7372350" y="2247900"/>
          <a:ext cx="76200" cy="0"/>
        </a:xfrm>
        <a:prstGeom prst="line">
          <a:avLst/>
        </a:prstGeom>
        <a:noFill/>
        <a:ln w="28575">
          <a:solidFill>
            <a:srgbClr val="FF33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320820</xdr:colOff>
      <xdr:row>34</xdr:row>
      <xdr:rowOff>111398</xdr:rowOff>
    </xdr:from>
    <xdr:to>
      <xdr:col>3</xdr:col>
      <xdr:colOff>685034</xdr:colOff>
      <xdr:row>37</xdr:row>
      <xdr:rowOff>86554</xdr:rowOff>
    </xdr:to>
    <xdr:sp macro="" textlink="">
      <xdr:nvSpPr>
        <xdr:cNvPr id="25" name="Text Box 32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>
          <a:spLocks noChangeArrowheads="1"/>
        </xdr:cNvSpPr>
      </xdr:nvSpPr>
      <xdr:spPr bwMode="auto">
        <a:xfrm>
          <a:off x="320820" y="4759598"/>
          <a:ext cx="4021814" cy="460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anchor="ctr" anchorCtr="1">
          <a:spAutoFit/>
        </a:bodyPr>
        <a:lstStyle>
          <a:defPPr>
            <a:defRPr lang="pt-BR"/>
          </a:defPPr>
          <a:lvl1pPr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9pPr>
        </a:lstStyle>
        <a:p>
          <a:pPr algn="l" eaLnBrk="0" hangingPunct="0">
            <a:lnSpc>
              <a:spcPts val="1400"/>
            </a:lnSpc>
          </a:pPr>
          <a:r>
            <a:rPr lang="pt-BR" sz="1400" b="1" u="sng">
              <a:solidFill>
                <a:srgbClr val="0000FF"/>
              </a:solidFill>
              <a:latin typeface="Arial" charset="0"/>
            </a:rPr>
            <a:t>Contratos</a:t>
          </a:r>
          <a:r>
            <a:rPr lang="pt-BR" sz="1400" b="1" u="sng" baseline="0">
              <a:solidFill>
                <a:srgbClr val="0000FF"/>
              </a:solidFill>
              <a:latin typeface="Arial" charset="0"/>
            </a:rPr>
            <a:t> de Compra</a:t>
          </a:r>
          <a:r>
            <a:rPr lang="pt-BR" sz="1000" b="1" u="sng" baseline="30000">
              <a:solidFill>
                <a:srgbClr val="0000FF"/>
              </a:solidFill>
              <a:latin typeface="Arial" charset="0"/>
            </a:rPr>
            <a:t>		</a:t>
          </a:r>
          <a:r>
            <a:rPr lang="pt-BR" sz="1000" b="1" u="sng" baseline="0">
              <a:solidFill>
                <a:srgbClr val="0000FF"/>
              </a:solidFill>
              <a:latin typeface="Arial" charset="0"/>
            </a:rPr>
            <a:t>                </a:t>
          </a:r>
          <a:r>
            <a:rPr lang="pt-BR" sz="1400" b="1" u="sng" baseline="0">
              <a:solidFill>
                <a:srgbClr val="0000FF"/>
              </a:solidFill>
              <a:latin typeface="Arial" charset="0"/>
            </a:rPr>
            <a:t>1.057</a:t>
          </a:r>
          <a:endParaRPr lang="pt-BR" sz="1400" b="1" u="sng">
            <a:solidFill>
              <a:srgbClr val="0000FF"/>
            </a:solidFill>
            <a:latin typeface="Arial" charset="0"/>
          </a:endParaRPr>
        </a:p>
      </xdr:txBody>
    </xdr:sp>
    <xdr:clientData/>
  </xdr:twoCellAnchor>
  <xdr:twoCellAnchor>
    <xdr:from>
      <xdr:col>0</xdr:col>
      <xdr:colOff>255769</xdr:colOff>
      <xdr:row>22</xdr:row>
      <xdr:rowOff>96049</xdr:rowOff>
    </xdr:from>
    <xdr:to>
      <xdr:col>3</xdr:col>
      <xdr:colOff>729115</xdr:colOff>
      <xdr:row>27</xdr:row>
      <xdr:rowOff>138425</xdr:rowOff>
    </xdr:to>
    <xdr:sp macro="" textlink="">
      <xdr:nvSpPr>
        <xdr:cNvPr id="26" name="Text Box 33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>
          <a:spLocks noChangeArrowheads="1"/>
        </xdr:cNvSpPr>
      </xdr:nvSpPr>
      <xdr:spPr bwMode="auto">
        <a:xfrm>
          <a:off x="255769" y="2715424"/>
          <a:ext cx="4130946" cy="852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anchor="ctr" anchorCtr="1">
          <a:spAutoFit/>
        </a:bodyPr>
        <a:lstStyle>
          <a:defPPr>
            <a:defRPr lang="pt-BR"/>
          </a:defPPr>
          <a:lvl1pPr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9pPr>
        </a:lstStyle>
        <a:p>
          <a:pPr algn="l" eaLnBrk="0" hangingPunct="0">
            <a:lnSpc>
              <a:spcPts val="1000"/>
            </a:lnSpc>
          </a:pPr>
          <a:r>
            <a:rPr lang="pt-BR" sz="1400" b="1" u="sng">
              <a:solidFill>
                <a:srgbClr val="0000FF"/>
              </a:solidFill>
              <a:latin typeface="Arial" charset="0"/>
            </a:rPr>
            <a:t>Geração - Centro de Gravidade	        34.708</a:t>
          </a:r>
        </a:p>
        <a:p>
          <a:pPr algn="l" eaLnBrk="0" hangingPunct="0">
            <a:lnSpc>
              <a:spcPts val="1400"/>
            </a:lnSpc>
          </a:pPr>
          <a:r>
            <a:rPr lang="pt-BR" sz="1400" b="1">
              <a:solidFill>
                <a:srgbClr val="000000"/>
              </a:solidFill>
              <a:latin typeface="Arial" charset="0"/>
            </a:rPr>
            <a:t>Cemig			        </a:t>
          </a:r>
          <a:r>
            <a:rPr lang="pt-BR" sz="1400" b="1" baseline="0">
              <a:solidFill>
                <a:srgbClr val="000000"/>
              </a:solidFill>
              <a:latin typeface="Arial" charset="0"/>
            </a:rPr>
            <a:t>33.343</a:t>
          </a:r>
          <a:endParaRPr lang="pt-BR" sz="1400" b="1">
            <a:solidFill>
              <a:srgbClr val="000000"/>
            </a:solidFill>
            <a:latin typeface="Arial" charset="0"/>
          </a:endParaRPr>
        </a:p>
        <a:p>
          <a:pPr algn="l" eaLnBrk="0" hangingPunct="0">
            <a:lnSpc>
              <a:spcPts val="1700"/>
            </a:lnSpc>
          </a:pPr>
          <a:r>
            <a:rPr lang="pt-BR" sz="1400" b="1">
              <a:solidFill>
                <a:srgbClr val="000000"/>
              </a:solidFill>
              <a:latin typeface="Arial" charset="0"/>
            </a:rPr>
            <a:t>Cemig   -   14,5% Igarapava</a:t>
          </a:r>
          <a:r>
            <a:rPr lang="pt-BR" sz="1000" b="1" kern="1200" baseline="30000">
              <a:solidFill>
                <a:schemeClr val="tx1"/>
              </a:solidFill>
              <a:latin typeface="Times New Roman" charset="0"/>
              <a:ea typeface="+mn-ea"/>
              <a:cs typeface="+mn-cs"/>
            </a:rPr>
            <a:t>	                  </a:t>
          </a:r>
          <a:r>
            <a:rPr lang="pt-BR" sz="1400" b="1" kern="1200" baseline="0">
              <a:solidFill>
                <a:srgbClr val="000000"/>
              </a:solidFill>
              <a:latin typeface="Arial" charset="0"/>
              <a:ea typeface="+mn-ea"/>
              <a:cs typeface="+mn-cs"/>
            </a:rPr>
            <a:t>     198</a:t>
          </a:r>
          <a:r>
            <a:rPr lang="pt-BR" sz="1200" b="1" kern="1200" baseline="30000">
              <a:solidFill>
                <a:schemeClr val="tx1"/>
              </a:solidFill>
              <a:latin typeface="Times New Roman" charset="0"/>
              <a:ea typeface="+mn-ea"/>
              <a:cs typeface="+mn-cs"/>
            </a:rPr>
            <a:t>   </a:t>
          </a:r>
          <a:br>
            <a:rPr lang="pt-BR" sz="1400" b="1">
              <a:solidFill>
                <a:srgbClr val="000000"/>
              </a:solidFill>
              <a:latin typeface="Arial" charset="0"/>
            </a:rPr>
          </a:br>
          <a:r>
            <a:rPr lang="pt-BR" sz="1400" b="1">
              <a:solidFill>
                <a:srgbClr val="000000"/>
              </a:solidFill>
              <a:latin typeface="Arial" charset="0"/>
            </a:rPr>
            <a:t>Autoprodução  -  Igarapava	            </a:t>
          </a:r>
          <a:r>
            <a:rPr lang="pt-BR" sz="1200" b="1" kern="1200" baseline="0">
              <a:solidFill>
                <a:schemeClr val="tx1"/>
              </a:solidFill>
              <a:latin typeface="Times New Roman" charset="0"/>
              <a:ea typeface="+mn-ea"/>
              <a:cs typeface="+mn-cs"/>
            </a:rPr>
            <a:t>1.167</a:t>
          </a:r>
          <a:endParaRPr lang="pt-BR" sz="1400" b="1" kern="1200">
            <a:solidFill>
              <a:schemeClr val="tx1"/>
            </a:solidFill>
            <a:latin typeface="Arial" charset="0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394176</xdr:colOff>
      <xdr:row>29</xdr:row>
      <xdr:rowOff>1099</xdr:rowOff>
    </xdr:from>
    <xdr:to>
      <xdr:col>5</xdr:col>
      <xdr:colOff>962489</xdr:colOff>
      <xdr:row>29</xdr:row>
      <xdr:rowOff>2687</xdr:rowOff>
    </xdr:to>
    <xdr:cxnSp macro="">
      <xdr:nvCxnSpPr>
        <xdr:cNvPr id="27" name="Conector angulado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CxnSpPr/>
      </xdr:nvCxnSpPr>
      <xdr:spPr>
        <a:xfrm rot="10800000">
          <a:off x="6814026" y="3782524"/>
          <a:ext cx="568313" cy="1588"/>
        </a:xfrm>
        <a:prstGeom prst="bentConnector3">
          <a:avLst>
            <a:gd name="adj1" fmla="val 50000"/>
          </a:avLst>
        </a:prstGeom>
        <a:ln>
          <a:solidFill>
            <a:srgbClr val="FF0000"/>
          </a:solidFill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1080710</xdr:colOff>
      <xdr:row>19</xdr:row>
      <xdr:rowOff>68427</xdr:rowOff>
    </xdr:from>
    <xdr:to>
      <xdr:col>5</xdr:col>
      <xdr:colOff>419563</xdr:colOff>
      <xdr:row>36</xdr:row>
      <xdr:rowOff>23091</xdr:rowOff>
    </xdr:to>
    <xdr:sp macro="" textlink="">
      <xdr:nvSpPr>
        <xdr:cNvPr id="28" name="Rectangle 6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>
          <a:spLocks noChangeArrowheads="1"/>
        </xdr:cNvSpPr>
      </xdr:nvSpPr>
      <xdr:spPr bwMode="auto">
        <a:xfrm>
          <a:off x="4738310" y="2163927"/>
          <a:ext cx="2101103" cy="2831214"/>
        </a:xfrm>
        <a:prstGeom prst="rect">
          <a:avLst/>
        </a:prstGeom>
        <a:solidFill>
          <a:srgbClr val="FFFF99"/>
        </a:solidFill>
        <a:ln w="9525">
          <a:miter lim="800000"/>
          <a:headEnd/>
          <a:tailEnd/>
        </a:ln>
        <a:scene3d>
          <a:camera prst="legacyObliqueTopRight"/>
          <a:lightRig rig="legacyFlat3" dir="b"/>
        </a:scene3d>
        <a:sp3d extrusionH="430200" prstMaterial="legacyMatte">
          <a:bevelT w="13500" h="13500" prst="angle"/>
          <a:bevelB w="13500" h="13500" prst="angle"/>
          <a:extrusionClr>
            <a:srgbClr val="FFFF99"/>
          </a:extrusionClr>
        </a:sp3d>
      </xdr:spPr>
      <xdr:txBody>
        <a:bodyPr wrap="square" anchor="ctr">
          <a:flatTx/>
        </a:bodyPr>
        <a:lstStyle>
          <a:defPPr>
            <a:defRPr lang="pt-BR"/>
          </a:defPPr>
          <a:lvl1pPr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9pPr>
        </a:lstStyle>
        <a:p>
          <a:pPr eaLnBrk="0" hangingPunct="0">
            <a:lnSpc>
              <a:spcPts val="1600"/>
            </a:lnSpc>
          </a:pPr>
          <a:r>
            <a:rPr lang="pt-BR" sz="1400" b="1">
              <a:solidFill>
                <a:srgbClr val="0000FF"/>
              </a:solidFill>
              <a:latin typeface="Arial" charset="0"/>
            </a:rPr>
            <a:t>Energia Total</a:t>
          </a:r>
        </a:p>
        <a:p>
          <a:pPr eaLnBrk="0" hangingPunct="0">
            <a:lnSpc>
              <a:spcPts val="1900"/>
            </a:lnSpc>
          </a:pPr>
          <a:r>
            <a:rPr lang="pt-BR" sz="1400" b="1">
              <a:solidFill>
                <a:srgbClr val="0000FF"/>
              </a:solidFill>
              <a:latin typeface="Arial" charset="0"/>
            </a:rPr>
            <a:t>35.922 GWh</a:t>
          </a:r>
        </a:p>
      </xdr:txBody>
    </xdr:sp>
    <xdr:clientData/>
  </xdr:twoCellAnchor>
  <xdr:twoCellAnchor>
    <xdr:from>
      <xdr:col>6</xdr:col>
      <xdr:colOff>160894</xdr:colOff>
      <xdr:row>24</xdr:row>
      <xdr:rowOff>71463</xdr:rowOff>
    </xdr:from>
    <xdr:to>
      <xdr:col>8</xdr:col>
      <xdr:colOff>501902</xdr:colOff>
      <xdr:row>26</xdr:row>
      <xdr:rowOff>86778</xdr:rowOff>
    </xdr:to>
    <xdr:sp macro="" textlink="">
      <xdr:nvSpPr>
        <xdr:cNvPr id="29" name="AutoShape 9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>
          <a:spLocks noChangeArrowheads="1"/>
        </xdr:cNvSpPr>
      </xdr:nvSpPr>
      <xdr:spPr bwMode="auto">
        <a:xfrm>
          <a:off x="7609444" y="3014688"/>
          <a:ext cx="1245883" cy="339165"/>
        </a:xfrm>
        <a:prstGeom prst="flowChartProcess">
          <a:avLst/>
        </a:prstGeom>
        <a:solidFill>
          <a:srgbClr val="00CC99"/>
        </a:solidFill>
        <a:ln w="9525">
          <a:miter lim="800000"/>
          <a:headEnd/>
          <a:tailEnd/>
        </a:ln>
        <a:scene3d>
          <a:camera prst="legacyObliqueTopRight"/>
          <a:lightRig rig="legacyFlat3" dir="b"/>
        </a:scene3d>
        <a:sp3d extrusionH="430200" prstMaterial="legacyMatte">
          <a:bevelT w="13500" h="13500" prst="angle"/>
          <a:bevelB w="13500" h="13500" prst="angle"/>
          <a:extrusionClr>
            <a:srgbClr val="00CC99"/>
          </a:extrusionClr>
        </a:sp3d>
      </xdr:spPr>
      <xdr:txBody>
        <a:bodyPr wrap="square" anchor="ctr">
          <a:flatTx/>
        </a:bodyPr>
        <a:lstStyle>
          <a:defPPr>
            <a:defRPr lang="pt-BR"/>
          </a:defPPr>
          <a:lvl1pPr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9pPr>
        </a:lstStyle>
        <a:p>
          <a:pPr eaLnBrk="0" hangingPunct="0"/>
          <a:r>
            <a:rPr lang="pt-BR" sz="1200" b="1">
              <a:solidFill>
                <a:schemeClr val="bg1"/>
              </a:solidFill>
              <a:latin typeface="Arial" charset="0"/>
            </a:rPr>
            <a:t>18.694 GWh</a:t>
          </a:r>
        </a:p>
      </xdr:txBody>
    </xdr:sp>
    <xdr:clientData/>
  </xdr:twoCellAnchor>
  <xdr:twoCellAnchor>
    <xdr:from>
      <xdr:col>5</xdr:col>
      <xdr:colOff>962025</xdr:colOff>
      <xdr:row>25</xdr:row>
      <xdr:rowOff>95250</xdr:rowOff>
    </xdr:from>
    <xdr:to>
      <xdr:col>5</xdr:col>
      <xdr:colOff>1476375</xdr:colOff>
      <xdr:row>25</xdr:row>
      <xdr:rowOff>95250</xdr:rowOff>
    </xdr:to>
    <xdr:sp macro="" textlink="">
      <xdr:nvSpPr>
        <xdr:cNvPr id="30" name="Line 28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>
          <a:spLocks noChangeShapeType="1"/>
        </xdr:cNvSpPr>
      </xdr:nvSpPr>
      <xdr:spPr bwMode="auto">
        <a:xfrm>
          <a:off x="7381875" y="3200400"/>
          <a:ext cx="66675" cy="0"/>
        </a:xfrm>
        <a:prstGeom prst="line">
          <a:avLst/>
        </a:prstGeom>
        <a:noFill/>
        <a:ln w="28575">
          <a:solidFill>
            <a:srgbClr val="FF33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187266</xdr:colOff>
      <xdr:row>30</xdr:row>
      <xdr:rowOff>15901</xdr:rowOff>
    </xdr:from>
    <xdr:to>
      <xdr:col>8</xdr:col>
      <xdr:colOff>606701</xdr:colOff>
      <xdr:row>31</xdr:row>
      <xdr:rowOff>54749</xdr:rowOff>
    </xdr:to>
    <xdr:sp macro="" textlink="">
      <xdr:nvSpPr>
        <xdr:cNvPr id="31" name="AutoShape 17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>
          <a:spLocks noChangeArrowheads="1"/>
        </xdr:cNvSpPr>
      </xdr:nvSpPr>
      <xdr:spPr bwMode="auto">
        <a:xfrm>
          <a:off x="7635816" y="3959251"/>
          <a:ext cx="1324310" cy="229348"/>
        </a:xfrm>
        <a:prstGeom prst="flowChartProcess">
          <a:avLst/>
        </a:prstGeom>
        <a:solidFill>
          <a:srgbClr val="00CC99"/>
        </a:solidFill>
        <a:ln w="9525">
          <a:miter lim="800000"/>
          <a:headEnd/>
          <a:tailEnd/>
        </a:ln>
        <a:scene3d>
          <a:camera prst="legacyObliqueTopRight"/>
          <a:lightRig rig="legacyFlat3" dir="b"/>
        </a:scene3d>
        <a:sp3d extrusionH="430200" prstMaterial="legacyMatte">
          <a:bevelT w="13500" h="13500" prst="angle"/>
          <a:bevelB w="13500" h="13500" prst="angle"/>
          <a:extrusionClr>
            <a:srgbClr val="00CC99"/>
          </a:extrusionClr>
        </a:sp3d>
      </xdr:spPr>
      <xdr:txBody>
        <a:bodyPr wrap="square" anchor="ctr">
          <a:flatTx/>
        </a:bodyPr>
        <a:lstStyle>
          <a:defPPr>
            <a:defRPr lang="pt-BR"/>
          </a:defPPr>
          <a:lvl1pPr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9pPr>
        </a:lstStyle>
        <a:p>
          <a:pPr marL="0" indent="0" algn="ctr" rtl="0" eaLnBrk="0" fontAlgn="base" hangingPunct="0">
            <a:spcBef>
              <a:spcPct val="0"/>
            </a:spcBef>
            <a:spcAft>
              <a:spcPct val="0"/>
            </a:spcAft>
          </a:pPr>
          <a:r>
            <a:rPr lang="pt-BR" sz="1200" b="1" kern="1200">
              <a:solidFill>
                <a:schemeClr val="bg1"/>
              </a:solidFill>
              <a:latin typeface="Arial" charset="0"/>
              <a:ea typeface="+mn-ea"/>
              <a:cs typeface="+mn-cs"/>
            </a:rPr>
            <a:t>996 GWh</a:t>
          </a:r>
        </a:p>
      </xdr:txBody>
    </xdr:sp>
    <xdr:clientData/>
  </xdr:twoCellAnchor>
  <xdr:twoCellAnchor>
    <xdr:from>
      <xdr:col>5</xdr:col>
      <xdr:colOff>981075</xdr:colOff>
      <xdr:row>30</xdr:row>
      <xdr:rowOff>152400</xdr:rowOff>
    </xdr:from>
    <xdr:to>
      <xdr:col>5</xdr:col>
      <xdr:colOff>1466850</xdr:colOff>
      <xdr:row>30</xdr:row>
      <xdr:rowOff>152400</xdr:rowOff>
    </xdr:to>
    <xdr:sp macro="" textlink="">
      <xdr:nvSpPr>
        <xdr:cNvPr id="32" name="Line 25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>
          <a:spLocks noChangeShapeType="1"/>
        </xdr:cNvSpPr>
      </xdr:nvSpPr>
      <xdr:spPr bwMode="auto">
        <a:xfrm>
          <a:off x="7400925" y="4095750"/>
          <a:ext cx="47625" cy="0"/>
        </a:xfrm>
        <a:prstGeom prst="line">
          <a:avLst/>
        </a:prstGeom>
        <a:noFill/>
        <a:ln w="28575">
          <a:solidFill>
            <a:srgbClr val="FF33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311295</xdr:colOff>
      <xdr:row>37</xdr:row>
      <xdr:rowOff>94483</xdr:rowOff>
    </xdr:from>
    <xdr:to>
      <xdr:col>3</xdr:col>
      <xdr:colOff>675509</xdr:colOff>
      <xdr:row>40</xdr:row>
      <xdr:rowOff>123500</xdr:rowOff>
    </xdr:to>
    <xdr:sp macro="" textlink="">
      <xdr:nvSpPr>
        <xdr:cNvPr id="33" name="Text Box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>
          <a:spLocks noChangeArrowheads="1"/>
        </xdr:cNvSpPr>
      </xdr:nvSpPr>
      <xdr:spPr bwMode="auto">
        <a:xfrm>
          <a:off x="311295" y="5228458"/>
          <a:ext cx="4021814" cy="514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anchor="ctr" anchorCtr="1">
          <a:spAutoFit/>
        </a:bodyPr>
        <a:lstStyle>
          <a:defPPr>
            <a:defRPr lang="pt-BR"/>
          </a:defPPr>
          <a:lvl1pPr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9pPr>
        </a:lstStyle>
        <a:p>
          <a:pPr algn="l" eaLnBrk="0" hangingPunct="0"/>
          <a:r>
            <a:rPr lang="pt-BR" sz="1400" b="1" u="sng">
              <a:solidFill>
                <a:srgbClr val="0000FF"/>
              </a:solidFill>
              <a:latin typeface="Arial" charset="0"/>
            </a:rPr>
            <a:t>Compra</a:t>
          </a:r>
          <a:r>
            <a:rPr lang="pt-BR" sz="1400" b="1" u="sng" baseline="0">
              <a:solidFill>
                <a:srgbClr val="0000FF"/>
              </a:solidFill>
              <a:latin typeface="Arial" charset="0"/>
            </a:rPr>
            <a:t> </a:t>
          </a:r>
          <a:r>
            <a:rPr lang="pt-BR" sz="1400" b="1" u="sng">
              <a:solidFill>
                <a:srgbClr val="0000FF"/>
              </a:solidFill>
              <a:latin typeface="Arial" charset="0"/>
            </a:rPr>
            <a:t> MRE                          </a:t>
          </a:r>
          <a:r>
            <a:rPr lang="pt-BR" sz="1000" b="1" u="sng" baseline="30000">
              <a:solidFill>
                <a:srgbClr val="0000FF"/>
              </a:solidFill>
              <a:latin typeface="Arial" charset="0"/>
            </a:rPr>
            <a:t>	</a:t>
          </a:r>
          <a:r>
            <a:rPr lang="pt-BR" sz="1000" b="1" u="sng" baseline="0">
              <a:solidFill>
                <a:srgbClr val="0000FF"/>
              </a:solidFill>
              <a:latin typeface="Arial" charset="0"/>
            </a:rPr>
            <a:t>                         </a:t>
          </a:r>
          <a:r>
            <a:rPr lang="pt-BR" sz="1400" b="1" u="sng" baseline="0">
              <a:solidFill>
                <a:srgbClr val="0000FF"/>
              </a:solidFill>
              <a:latin typeface="Arial" charset="0"/>
            </a:rPr>
            <a:t>868</a:t>
          </a:r>
          <a:endParaRPr lang="pt-BR" sz="1400" b="1" u="sng">
            <a:solidFill>
              <a:srgbClr val="0000FF"/>
            </a:solidFill>
            <a:latin typeface="Arial" charset="0"/>
          </a:endParaRPr>
        </a:p>
      </xdr:txBody>
    </xdr:sp>
    <xdr:clientData/>
  </xdr:twoCellAnchor>
  <xdr:twoCellAnchor>
    <xdr:from>
      <xdr:col>0</xdr:col>
      <xdr:colOff>285750</xdr:colOff>
      <xdr:row>34</xdr:row>
      <xdr:rowOff>57150</xdr:rowOff>
    </xdr:from>
    <xdr:to>
      <xdr:col>3</xdr:col>
      <xdr:colOff>628650</xdr:colOff>
      <xdr:row>41</xdr:row>
      <xdr:rowOff>142875</xdr:rowOff>
    </xdr:to>
    <xdr:sp macro="" textlink="">
      <xdr:nvSpPr>
        <xdr:cNvPr id="34" name="Rectangle 5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>
          <a:spLocks noChangeArrowheads="1"/>
        </xdr:cNvSpPr>
      </xdr:nvSpPr>
      <xdr:spPr bwMode="auto">
        <a:xfrm>
          <a:off x="285750" y="4705350"/>
          <a:ext cx="4000500" cy="1219200"/>
        </a:xfrm>
        <a:prstGeom prst="rect">
          <a:avLst/>
        </a:prstGeom>
        <a:solidFill>
          <a:srgbClr val="FFFF99"/>
        </a:solidFill>
        <a:ln w="9525">
          <a:miter lim="800000"/>
          <a:headEnd/>
          <a:tailEnd/>
        </a:ln>
        <a:scene3d>
          <a:camera prst="legacyObliqueTopRight"/>
          <a:lightRig rig="legacyFlat3" dir="b"/>
        </a:scene3d>
        <a:sp3d extrusionH="430200" prstMaterial="legacyMatte">
          <a:bevelT w="13500" h="13500" prst="angle"/>
          <a:bevelB w="13500" h="13500" prst="angle"/>
          <a:extrusionClr>
            <a:srgbClr val="FFFF99"/>
          </a:extrusionClr>
        </a:sp3d>
      </xdr:spPr>
    </xdr:sp>
    <xdr:clientData/>
  </xdr:twoCellAnchor>
  <xdr:twoCellAnchor>
    <xdr:from>
      <xdr:col>0</xdr:col>
      <xdr:colOff>295275</xdr:colOff>
      <xdr:row>19</xdr:row>
      <xdr:rowOff>85725</xdr:rowOff>
    </xdr:from>
    <xdr:to>
      <xdr:col>3</xdr:col>
      <xdr:colOff>609600</xdr:colOff>
      <xdr:row>32</xdr:row>
      <xdr:rowOff>38100</xdr:rowOff>
    </xdr:to>
    <xdr:sp macro="" textlink="">
      <xdr:nvSpPr>
        <xdr:cNvPr id="35" name="Rectangle 5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>
          <a:spLocks noChangeArrowheads="1"/>
        </xdr:cNvSpPr>
      </xdr:nvSpPr>
      <xdr:spPr bwMode="auto">
        <a:xfrm>
          <a:off x="295275" y="2181225"/>
          <a:ext cx="3971925" cy="2181225"/>
        </a:xfrm>
        <a:prstGeom prst="rect">
          <a:avLst/>
        </a:prstGeom>
        <a:solidFill>
          <a:srgbClr val="FFFF99"/>
        </a:solidFill>
        <a:ln w="9525">
          <a:miter lim="800000"/>
          <a:headEnd/>
          <a:tailEnd/>
        </a:ln>
        <a:scene3d>
          <a:camera prst="legacyObliqueTopRight"/>
          <a:lightRig rig="legacyFlat3" dir="b"/>
        </a:scene3d>
        <a:sp3d extrusionH="430200" prstMaterial="legacyMatte">
          <a:bevelT w="13500" h="13500" prst="angle"/>
          <a:bevelB w="13500" h="13500" prst="angle"/>
          <a:extrusionClr>
            <a:srgbClr val="FFFF99"/>
          </a:extrusionClr>
        </a:sp3d>
      </xdr:spPr>
    </xdr:sp>
    <xdr:clientData/>
  </xdr:twoCellAnchor>
  <xdr:twoCellAnchor>
    <xdr:from>
      <xdr:col>6</xdr:col>
      <xdr:colOff>110118</xdr:colOff>
      <xdr:row>19</xdr:row>
      <xdr:rowOff>4087</xdr:rowOff>
    </xdr:from>
    <xdr:to>
      <xdr:col>8</xdr:col>
      <xdr:colOff>451126</xdr:colOff>
      <xdr:row>21</xdr:row>
      <xdr:rowOff>22577</xdr:rowOff>
    </xdr:to>
    <xdr:sp macro="" textlink="">
      <xdr:nvSpPr>
        <xdr:cNvPr id="36" name="AutoShape 9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>
          <a:spLocks noChangeArrowheads="1"/>
        </xdr:cNvSpPr>
      </xdr:nvSpPr>
      <xdr:spPr bwMode="auto">
        <a:xfrm>
          <a:off x="7558668" y="2099587"/>
          <a:ext cx="1245883" cy="380440"/>
        </a:xfrm>
        <a:prstGeom prst="flowChartProcess">
          <a:avLst/>
        </a:prstGeom>
        <a:solidFill>
          <a:srgbClr val="00CC99"/>
        </a:solidFill>
        <a:ln w="9525">
          <a:miter lim="800000"/>
          <a:headEnd/>
          <a:tailEnd/>
        </a:ln>
        <a:scene3d>
          <a:camera prst="legacyObliqueTopRight"/>
          <a:lightRig rig="legacyFlat3" dir="b"/>
        </a:scene3d>
        <a:sp3d extrusionH="430200" prstMaterial="legacyMatte">
          <a:bevelT w="13500" h="13500" prst="angle"/>
          <a:bevelB w="13500" h="13500" prst="angle"/>
          <a:extrusionClr>
            <a:srgbClr val="00CC99"/>
          </a:extrusionClr>
        </a:sp3d>
      </xdr:spPr>
      <xdr:txBody>
        <a:bodyPr wrap="square" anchor="ctr">
          <a:flatTx/>
        </a:bodyPr>
        <a:lstStyle>
          <a:defPPr>
            <a:defRPr lang="pt-BR"/>
          </a:defPPr>
          <a:lvl1pPr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9pPr>
        </a:lstStyle>
        <a:p>
          <a:pPr eaLnBrk="0" hangingPunct="0"/>
          <a:r>
            <a:rPr lang="pt-BR" sz="1200" b="1">
              <a:solidFill>
                <a:schemeClr val="bg1"/>
              </a:solidFill>
              <a:latin typeface="Arial" charset="0"/>
            </a:rPr>
            <a:t>14.066  GWh</a:t>
          </a:r>
        </a:p>
      </xdr:txBody>
    </xdr:sp>
    <xdr:clientData/>
  </xdr:twoCellAnchor>
  <xdr:twoCellAnchor>
    <xdr:from>
      <xdr:col>5</xdr:col>
      <xdr:colOff>952500</xdr:colOff>
      <xdr:row>19</xdr:row>
      <xdr:rowOff>152400</xdr:rowOff>
    </xdr:from>
    <xdr:to>
      <xdr:col>5</xdr:col>
      <xdr:colOff>1466850</xdr:colOff>
      <xdr:row>19</xdr:row>
      <xdr:rowOff>152400</xdr:rowOff>
    </xdr:to>
    <xdr:sp macro="" textlink="">
      <xdr:nvSpPr>
        <xdr:cNvPr id="37" name="Line 28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>
          <a:spLocks noChangeShapeType="1"/>
        </xdr:cNvSpPr>
      </xdr:nvSpPr>
      <xdr:spPr bwMode="auto">
        <a:xfrm>
          <a:off x="7372350" y="2247900"/>
          <a:ext cx="76200" cy="0"/>
        </a:xfrm>
        <a:prstGeom prst="line">
          <a:avLst/>
        </a:prstGeom>
        <a:noFill/>
        <a:ln w="28575">
          <a:solidFill>
            <a:srgbClr val="FF33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320820</xdr:colOff>
      <xdr:row>34</xdr:row>
      <xdr:rowOff>111398</xdr:rowOff>
    </xdr:from>
    <xdr:to>
      <xdr:col>3</xdr:col>
      <xdr:colOff>685034</xdr:colOff>
      <xdr:row>37</xdr:row>
      <xdr:rowOff>86554</xdr:rowOff>
    </xdr:to>
    <xdr:sp macro="" textlink="">
      <xdr:nvSpPr>
        <xdr:cNvPr id="38" name="Text Box 32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 txBox="1">
          <a:spLocks noChangeArrowheads="1"/>
        </xdr:cNvSpPr>
      </xdr:nvSpPr>
      <xdr:spPr bwMode="auto">
        <a:xfrm>
          <a:off x="320820" y="4759598"/>
          <a:ext cx="4021814" cy="460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anchor="ctr" anchorCtr="1">
          <a:spAutoFit/>
        </a:bodyPr>
        <a:lstStyle>
          <a:defPPr>
            <a:defRPr lang="pt-BR"/>
          </a:defPPr>
          <a:lvl1pPr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9pPr>
        </a:lstStyle>
        <a:p>
          <a:pPr algn="l" eaLnBrk="0" hangingPunct="0">
            <a:lnSpc>
              <a:spcPts val="1400"/>
            </a:lnSpc>
          </a:pPr>
          <a:r>
            <a:rPr lang="pt-BR" sz="1400" b="1" u="sng">
              <a:solidFill>
                <a:srgbClr val="0000FF"/>
              </a:solidFill>
              <a:latin typeface="Arial" charset="0"/>
            </a:rPr>
            <a:t>Contratos</a:t>
          </a:r>
          <a:r>
            <a:rPr lang="pt-BR" sz="1400" b="1" u="sng" baseline="0">
              <a:solidFill>
                <a:srgbClr val="0000FF"/>
              </a:solidFill>
              <a:latin typeface="Arial" charset="0"/>
            </a:rPr>
            <a:t> de Compra</a:t>
          </a:r>
          <a:r>
            <a:rPr lang="pt-BR" sz="1000" b="1" u="sng" baseline="30000">
              <a:solidFill>
                <a:srgbClr val="0000FF"/>
              </a:solidFill>
              <a:latin typeface="Arial" charset="0"/>
            </a:rPr>
            <a:t>		</a:t>
          </a:r>
          <a:r>
            <a:rPr lang="pt-BR" sz="1000" b="1" u="sng" baseline="0">
              <a:solidFill>
                <a:srgbClr val="0000FF"/>
              </a:solidFill>
              <a:latin typeface="Arial" charset="0"/>
            </a:rPr>
            <a:t>                </a:t>
          </a:r>
          <a:r>
            <a:rPr lang="pt-BR" sz="1400" b="1" u="sng" baseline="0">
              <a:solidFill>
                <a:srgbClr val="0000FF"/>
              </a:solidFill>
              <a:latin typeface="Arial" charset="0"/>
            </a:rPr>
            <a:t>1.057</a:t>
          </a:r>
          <a:endParaRPr lang="pt-BR" sz="1400" b="1" u="sng">
            <a:solidFill>
              <a:srgbClr val="0000FF"/>
            </a:solidFill>
            <a:latin typeface="Arial" charset="0"/>
          </a:endParaRPr>
        </a:p>
      </xdr:txBody>
    </xdr:sp>
    <xdr:clientData/>
  </xdr:twoCellAnchor>
  <xdr:twoCellAnchor>
    <xdr:from>
      <xdr:col>0</xdr:col>
      <xdr:colOff>255769</xdr:colOff>
      <xdr:row>22</xdr:row>
      <xdr:rowOff>96049</xdr:rowOff>
    </xdr:from>
    <xdr:to>
      <xdr:col>3</xdr:col>
      <xdr:colOff>729115</xdr:colOff>
      <xdr:row>27</xdr:row>
      <xdr:rowOff>138425</xdr:rowOff>
    </xdr:to>
    <xdr:sp macro="" textlink="">
      <xdr:nvSpPr>
        <xdr:cNvPr id="39" name="Text Box 33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 txBox="1">
          <a:spLocks noChangeArrowheads="1"/>
        </xdr:cNvSpPr>
      </xdr:nvSpPr>
      <xdr:spPr bwMode="auto">
        <a:xfrm>
          <a:off x="255769" y="2715424"/>
          <a:ext cx="4130946" cy="852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anchor="ctr" anchorCtr="1">
          <a:spAutoFit/>
        </a:bodyPr>
        <a:lstStyle>
          <a:defPPr>
            <a:defRPr lang="pt-BR"/>
          </a:defPPr>
          <a:lvl1pPr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9pPr>
        </a:lstStyle>
        <a:p>
          <a:pPr algn="l" eaLnBrk="0" hangingPunct="0">
            <a:lnSpc>
              <a:spcPts val="1000"/>
            </a:lnSpc>
          </a:pPr>
          <a:r>
            <a:rPr lang="pt-BR" sz="1400" b="1" u="sng">
              <a:solidFill>
                <a:srgbClr val="0000FF"/>
              </a:solidFill>
              <a:latin typeface="Arial" charset="0"/>
            </a:rPr>
            <a:t>Geração - Centro de Gravidade	        34.708</a:t>
          </a:r>
        </a:p>
        <a:p>
          <a:pPr algn="l" eaLnBrk="0" hangingPunct="0">
            <a:lnSpc>
              <a:spcPts val="1400"/>
            </a:lnSpc>
          </a:pPr>
          <a:r>
            <a:rPr lang="pt-BR" sz="1400" b="1">
              <a:solidFill>
                <a:srgbClr val="000000"/>
              </a:solidFill>
              <a:latin typeface="Arial" charset="0"/>
            </a:rPr>
            <a:t>Cemig			        </a:t>
          </a:r>
          <a:r>
            <a:rPr lang="pt-BR" sz="1400" b="1" baseline="0">
              <a:solidFill>
                <a:srgbClr val="000000"/>
              </a:solidFill>
              <a:latin typeface="Arial" charset="0"/>
            </a:rPr>
            <a:t>33.343</a:t>
          </a:r>
          <a:endParaRPr lang="pt-BR" sz="1400" b="1">
            <a:solidFill>
              <a:srgbClr val="000000"/>
            </a:solidFill>
            <a:latin typeface="Arial" charset="0"/>
          </a:endParaRPr>
        </a:p>
        <a:p>
          <a:pPr algn="l" eaLnBrk="0" hangingPunct="0">
            <a:lnSpc>
              <a:spcPts val="1700"/>
            </a:lnSpc>
          </a:pPr>
          <a:r>
            <a:rPr lang="pt-BR" sz="1400" b="1">
              <a:solidFill>
                <a:srgbClr val="000000"/>
              </a:solidFill>
              <a:latin typeface="Arial" charset="0"/>
            </a:rPr>
            <a:t>Cemig   -   14,5% Igarapava</a:t>
          </a:r>
          <a:r>
            <a:rPr lang="pt-BR" sz="1000" b="1" kern="1200" baseline="30000">
              <a:solidFill>
                <a:schemeClr val="tx1"/>
              </a:solidFill>
              <a:latin typeface="Times New Roman" charset="0"/>
              <a:ea typeface="+mn-ea"/>
              <a:cs typeface="+mn-cs"/>
            </a:rPr>
            <a:t>	                  </a:t>
          </a:r>
          <a:r>
            <a:rPr lang="pt-BR" sz="1400" b="1" kern="1200" baseline="0">
              <a:solidFill>
                <a:srgbClr val="000000"/>
              </a:solidFill>
              <a:latin typeface="Arial" charset="0"/>
              <a:ea typeface="+mn-ea"/>
              <a:cs typeface="+mn-cs"/>
            </a:rPr>
            <a:t>     198</a:t>
          </a:r>
          <a:r>
            <a:rPr lang="pt-BR" sz="1200" b="1" kern="1200" baseline="30000">
              <a:solidFill>
                <a:schemeClr val="tx1"/>
              </a:solidFill>
              <a:latin typeface="Times New Roman" charset="0"/>
              <a:ea typeface="+mn-ea"/>
              <a:cs typeface="+mn-cs"/>
            </a:rPr>
            <a:t>   </a:t>
          </a:r>
          <a:br>
            <a:rPr lang="pt-BR" sz="1400" b="1">
              <a:solidFill>
                <a:srgbClr val="000000"/>
              </a:solidFill>
              <a:latin typeface="Arial" charset="0"/>
            </a:rPr>
          </a:br>
          <a:r>
            <a:rPr lang="pt-BR" sz="1400" b="1">
              <a:solidFill>
                <a:srgbClr val="000000"/>
              </a:solidFill>
              <a:latin typeface="Arial" charset="0"/>
            </a:rPr>
            <a:t>Autoprodução  -  Igarapava	            </a:t>
          </a:r>
          <a:r>
            <a:rPr lang="pt-BR" sz="1200" b="1" kern="1200" baseline="0">
              <a:solidFill>
                <a:schemeClr val="tx1"/>
              </a:solidFill>
              <a:latin typeface="Times New Roman" charset="0"/>
              <a:ea typeface="+mn-ea"/>
              <a:cs typeface="+mn-cs"/>
            </a:rPr>
            <a:t>1.167</a:t>
          </a:r>
          <a:endParaRPr lang="pt-BR" sz="1400" b="1" kern="1200">
            <a:solidFill>
              <a:schemeClr val="tx1"/>
            </a:solidFill>
            <a:latin typeface="Arial" charset="0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394176</xdr:colOff>
      <xdr:row>29</xdr:row>
      <xdr:rowOff>1099</xdr:rowOff>
    </xdr:from>
    <xdr:to>
      <xdr:col>5</xdr:col>
      <xdr:colOff>962489</xdr:colOff>
      <xdr:row>29</xdr:row>
      <xdr:rowOff>2687</xdr:rowOff>
    </xdr:to>
    <xdr:cxnSp macro="">
      <xdr:nvCxnSpPr>
        <xdr:cNvPr id="40" name="Conector angulado 39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CxnSpPr/>
      </xdr:nvCxnSpPr>
      <xdr:spPr>
        <a:xfrm rot="10800000">
          <a:off x="6814026" y="3782524"/>
          <a:ext cx="568313" cy="1588"/>
        </a:xfrm>
        <a:prstGeom prst="bentConnector3">
          <a:avLst>
            <a:gd name="adj1" fmla="val 50000"/>
          </a:avLst>
        </a:prstGeom>
        <a:ln>
          <a:solidFill>
            <a:srgbClr val="FF0000"/>
          </a:solidFill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1080710</xdr:colOff>
      <xdr:row>19</xdr:row>
      <xdr:rowOff>68427</xdr:rowOff>
    </xdr:from>
    <xdr:to>
      <xdr:col>5</xdr:col>
      <xdr:colOff>419563</xdr:colOff>
      <xdr:row>36</xdr:row>
      <xdr:rowOff>23091</xdr:rowOff>
    </xdr:to>
    <xdr:sp macro="" textlink="">
      <xdr:nvSpPr>
        <xdr:cNvPr id="41" name="Rectangle 6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>
          <a:spLocks noChangeArrowheads="1"/>
        </xdr:cNvSpPr>
      </xdr:nvSpPr>
      <xdr:spPr bwMode="auto">
        <a:xfrm>
          <a:off x="4738310" y="2163927"/>
          <a:ext cx="2101103" cy="2831214"/>
        </a:xfrm>
        <a:prstGeom prst="rect">
          <a:avLst/>
        </a:prstGeom>
        <a:solidFill>
          <a:srgbClr val="FFFF99"/>
        </a:solidFill>
        <a:ln w="9525">
          <a:miter lim="800000"/>
          <a:headEnd/>
          <a:tailEnd/>
        </a:ln>
        <a:scene3d>
          <a:camera prst="legacyObliqueTopRight"/>
          <a:lightRig rig="legacyFlat3" dir="b"/>
        </a:scene3d>
        <a:sp3d extrusionH="430200" prstMaterial="legacyMatte">
          <a:bevelT w="13500" h="13500" prst="angle"/>
          <a:bevelB w="13500" h="13500" prst="angle"/>
          <a:extrusionClr>
            <a:srgbClr val="FFFF99"/>
          </a:extrusionClr>
        </a:sp3d>
      </xdr:spPr>
      <xdr:txBody>
        <a:bodyPr wrap="square" anchor="ctr">
          <a:flatTx/>
        </a:bodyPr>
        <a:lstStyle>
          <a:defPPr>
            <a:defRPr lang="pt-BR"/>
          </a:defPPr>
          <a:lvl1pPr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9pPr>
        </a:lstStyle>
        <a:p>
          <a:pPr eaLnBrk="0" hangingPunct="0">
            <a:lnSpc>
              <a:spcPts val="1600"/>
            </a:lnSpc>
          </a:pPr>
          <a:r>
            <a:rPr lang="pt-BR" sz="1400" b="1">
              <a:solidFill>
                <a:srgbClr val="0000FF"/>
              </a:solidFill>
              <a:latin typeface="Arial" charset="0"/>
            </a:rPr>
            <a:t>Energia Total</a:t>
          </a:r>
        </a:p>
        <a:p>
          <a:pPr eaLnBrk="0" hangingPunct="0">
            <a:lnSpc>
              <a:spcPts val="1900"/>
            </a:lnSpc>
          </a:pPr>
          <a:r>
            <a:rPr lang="pt-BR" sz="1400" b="1">
              <a:solidFill>
                <a:srgbClr val="0000FF"/>
              </a:solidFill>
              <a:latin typeface="Arial" charset="0"/>
            </a:rPr>
            <a:t>35.922 GWh</a:t>
          </a:r>
        </a:p>
      </xdr:txBody>
    </xdr:sp>
    <xdr:clientData/>
  </xdr:twoCellAnchor>
  <xdr:twoCellAnchor>
    <xdr:from>
      <xdr:col>6</xdr:col>
      <xdr:colOff>160894</xdr:colOff>
      <xdr:row>24</xdr:row>
      <xdr:rowOff>71463</xdr:rowOff>
    </xdr:from>
    <xdr:to>
      <xdr:col>8</xdr:col>
      <xdr:colOff>501902</xdr:colOff>
      <xdr:row>26</xdr:row>
      <xdr:rowOff>86778</xdr:rowOff>
    </xdr:to>
    <xdr:sp macro="" textlink="">
      <xdr:nvSpPr>
        <xdr:cNvPr id="42" name="AutoShape 9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>
          <a:spLocks noChangeArrowheads="1"/>
        </xdr:cNvSpPr>
      </xdr:nvSpPr>
      <xdr:spPr bwMode="auto">
        <a:xfrm>
          <a:off x="7609444" y="3014688"/>
          <a:ext cx="1245883" cy="339165"/>
        </a:xfrm>
        <a:prstGeom prst="flowChartProcess">
          <a:avLst/>
        </a:prstGeom>
        <a:solidFill>
          <a:srgbClr val="00CC99"/>
        </a:solidFill>
        <a:ln w="9525">
          <a:miter lim="800000"/>
          <a:headEnd/>
          <a:tailEnd/>
        </a:ln>
        <a:scene3d>
          <a:camera prst="legacyObliqueTopRight"/>
          <a:lightRig rig="legacyFlat3" dir="b"/>
        </a:scene3d>
        <a:sp3d extrusionH="430200" prstMaterial="legacyMatte">
          <a:bevelT w="13500" h="13500" prst="angle"/>
          <a:bevelB w="13500" h="13500" prst="angle"/>
          <a:extrusionClr>
            <a:srgbClr val="00CC99"/>
          </a:extrusionClr>
        </a:sp3d>
      </xdr:spPr>
      <xdr:txBody>
        <a:bodyPr wrap="square" anchor="ctr">
          <a:flatTx/>
        </a:bodyPr>
        <a:lstStyle>
          <a:defPPr>
            <a:defRPr lang="pt-BR"/>
          </a:defPPr>
          <a:lvl1pPr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9pPr>
        </a:lstStyle>
        <a:p>
          <a:pPr eaLnBrk="0" hangingPunct="0"/>
          <a:r>
            <a:rPr lang="pt-BR" sz="1200" b="1">
              <a:solidFill>
                <a:schemeClr val="bg1"/>
              </a:solidFill>
              <a:latin typeface="Arial" charset="0"/>
            </a:rPr>
            <a:t>18.694 GWh</a:t>
          </a:r>
        </a:p>
      </xdr:txBody>
    </xdr:sp>
    <xdr:clientData/>
  </xdr:twoCellAnchor>
  <xdr:twoCellAnchor>
    <xdr:from>
      <xdr:col>5</xdr:col>
      <xdr:colOff>962025</xdr:colOff>
      <xdr:row>25</xdr:row>
      <xdr:rowOff>95250</xdr:rowOff>
    </xdr:from>
    <xdr:to>
      <xdr:col>5</xdr:col>
      <xdr:colOff>1476375</xdr:colOff>
      <xdr:row>25</xdr:row>
      <xdr:rowOff>95250</xdr:rowOff>
    </xdr:to>
    <xdr:sp macro="" textlink="">
      <xdr:nvSpPr>
        <xdr:cNvPr id="43" name="Line 28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>
          <a:spLocks noChangeShapeType="1"/>
        </xdr:cNvSpPr>
      </xdr:nvSpPr>
      <xdr:spPr bwMode="auto">
        <a:xfrm>
          <a:off x="7381875" y="3200400"/>
          <a:ext cx="66675" cy="0"/>
        </a:xfrm>
        <a:prstGeom prst="line">
          <a:avLst/>
        </a:prstGeom>
        <a:noFill/>
        <a:ln w="28575">
          <a:solidFill>
            <a:srgbClr val="FF33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187266</xdr:colOff>
      <xdr:row>30</xdr:row>
      <xdr:rowOff>15901</xdr:rowOff>
    </xdr:from>
    <xdr:to>
      <xdr:col>8</xdr:col>
      <xdr:colOff>606701</xdr:colOff>
      <xdr:row>31</xdr:row>
      <xdr:rowOff>54749</xdr:rowOff>
    </xdr:to>
    <xdr:sp macro="" textlink="">
      <xdr:nvSpPr>
        <xdr:cNvPr id="44" name="AutoShape 17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>
          <a:spLocks noChangeArrowheads="1"/>
        </xdr:cNvSpPr>
      </xdr:nvSpPr>
      <xdr:spPr bwMode="auto">
        <a:xfrm>
          <a:off x="7635816" y="3959251"/>
          <a:ext cx="1324310" cy="229348"/>
        </a:xfrm>
        <a:prstGeom prst="flowChartProcess">
          <a:avLst/>
        </a:prstGeom>
        <a:solidFill>
          <a:srgbClr val="00CC99"/>
        </a:solidFill>
        <a:ln w="9525">
          <a:miter lim="800000"/>
          <a:headEnd/>
          <a:tailEnd/>
        </a:ln>
        <a:scene3d>
          <a:camera prst="legacyObliqueTopRight"/>
          <a:lightRig rig="legacyFlat3" dir="b"/>
        </a:scene3d>
        <a:sp3d extrusionH="430200" prstMaterial="legacyMatte">
          <a:bevelT w="13500" h="13500" prst="angle"/>
          <a:bevelB w="13500" h="13500" prst="angle"/>
          <a:extrusionClr>
            <a:srgbClr val="00CC99"/>
          </a:extrusionClr>
        </a:sp3d>
      </xdr:spPr>
      <xdr:txBody>
        <a:bodyPr wrap="square" anchor="ctr">
          <a:flatTx/>
        </a:bodyPr>
        <a:lstStyle>
          <a:defPPr>
            <a:defRPr lang="pt-BR"/>
          </a:defPPr>
          <a:lvl1pPr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9pPr>
        </a:lstStyle>
        <a:p>
          <a:pPr marL="0" indent="0" algn="ctr" rtl="0" eaLnBrk="0" fontAlgn="base" hangingPunct="0">
            <a:spcBef>
              <a:spcPct val="0"/>
            </a:spcBef>
            <a:spcAft>
              <a:spcPct val="0"/>
            </a:spcAft>
          </a:pPr>
          <a:r>
            <a:rPr lang="pt-BR" sz="1200" b="1" kern="1200">
              <a:solidFill>
                <a:schemeClr val="bg1"/>
              </a:solidFill>
              <a:latin typeface="Arial" charset="0"/>
              <a:ea typeface="+mn-ea"/>
              <a:cs typeface="+mn-cs"/>
            </a:rPr>
            <a:t>996 GWh</a:t>
          </a:r>
        </a:p>
      </xdr:txBody>
    </xdr:sp>
    <xdr:clientData/>
  </xdr:twoCellAnchor>
  <xdr:twoCellAnchor>
    <xdr:from>
      <xdr:col>5</xdr:col>
      <xdr:colOff>981075</xdr:colOff>
      <xdr:row>30</xdr:row>
      <xdr:rowOff>152400</xdr:rowOff>
    </xdr:from>
    <xdr:to>
      <xdr:col>5</xdr:col>
      <xdr:colOff>1466850</xdr:colOff>
      <xdr:row>30</xdr:row>
      <xdr:rowOff>152400</xdr:rowOff>
    </xdr:to>
    <xdr:sp macro="" textlink="">
      <xdr:nvSpPr>
        <xdr:cNvPr id="45" name="Line 25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>
          <a:spLocks noChangeShapeType="1"/>
        </xdr:cNvSpPr>
      </xdr:nvSpPr>
      <xdr:spPr bwMode="auto">
        <a:xfrm>
          <a:off x="7400925" y="4095750"/>
          <a:ext cx="47625" cy="0"/>
        </a:xfrm>
        <a:prstGeom prst="line">
          <a:avLst/>
        </a:prstGeom>
        <a:noFill/>
        <a:ln w="28575">
          <a:solidFill>
            <a:srgbClr val="FF33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311295</xdr:colOff>
      <xdr:row>37</xdr:row>
      <xdr:rowOff>94483</xdr:rowOff>
    </xdr:from>
    <xdr:to>
      <xdr:col>3</xdr:col>
      <xdr:colOff>675509</xdr:colOff>
      <xdr:row>40</xdr:row>
      <xdr:rowOff>123500</xdr:rowOff>
    </xdr:to>
    <xdr:sp macro="" textlink="">
      <xdr:nvSpPr>
        <xdr:cNvPr id="46" name="Text Box 32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 txBox="1">
          <a:spLocks noChangeArrowheads="1"/>
        </xdr:cNvSpPr>
      </xdr:nvSpPr>
      <xdr:spPr bwMode="auto">
        <a:xfrm>
          <a:off x="311295" y="5228458"/>
          <a:ext cx="4021814" cy="514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anchor="ctr" anchorCtr="1">
          <a:spAutoFit/>
        </a:bodyPr>
        <a:lstStyle>
          <a:defPPr>
            <a:defRPr lang="pt-BR"/>
          </a:defPPr>
          <a:lvl1pPr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9pPr>
        </a:lstStyle>
        <a:p>
          <a:pPr algn="l" eaLnBrk="0" hangingPunct="0"/>
          <a:r>
            <a:rPr lang="pt-BR" sz="1400" b="1" u="sng">
              <a:solidFill>
                <a:srgbClr val="0000FF"/>
              </a:solidFill>
              <a:latin typeface="Arial" charset="0"/>
            </a:rPr>
            <a:t>Compra</a:t>
          </a:r>
          <a:r>
            <a:rPr lang="pt-BR" sz="1400" b="1" u="sng" baseline="0">
              <a:solidFill>
                <a:srgbClr val="0000FF"/>
              </a:solidFill>
              <a:latin typeface="Arial" charset="0"/>
            </a:rPr>
            <a:t> </a:t>
          </a:r>
          <a:r>
            <a:rPr lang="pt-BR" sz="1400" b="1" u="sng">
              <a:solidFill>
                <a:srgbClr val="0000FF"/>
              </a:solidFill>
              <a:latin typeface="Arial" charset="0"/>
            </a:rPr>
            <a:t> MRE                          </a:t>
          </a:r>
          <a:r>
            <a:rPr lang="pt-BR" sz="1000" b="1" u="sng" baseline="30000">
              <a:solidFill>
                <a:srgbClr val="0000FF"/>
              </a:solidFill>
              <a:latin typeface="Arial" charset="0"/>
            </a:rPr>
            <a:t>	</a:t>
          </a:r>
          <a:r>
            <a:rPr lang="pt-BR" sz="1000" b="1" u="sng" baseline="0">
              <a:solidFill>
                <a:srgbClr val="0000FF"/>
              </a:solidFill>
              <a:latin typeface="Arial" charset="0"/>
            </a:rPr>
            <a:t>                         </a:t>
          </a:r>
          <a:r>
            <a:rPr lang="pt-BR" sz="1400" b="1" u="sng" baseline="0">
              <a:solidFill>
                <a:srgbClr val="0000FF"/>
              </a:solidFill>
              <a:latin typeface="Arial" charset="0"/>
            </a:rPr>
            <a:t>868</a:t>
          </a:r>
          <a:endParaRPr lang="pt-BR" sz="1400" b="1" u="sng">
            <a:solidFill>
              <a:srgbClr val="0000FF"/>
            </a:solidFill>
            <a:latin typeface="Arial" charset="0"/>
          </a:endParaRPr>
        </a:p>
      </xdr:txBody>
    </xdr:sp>
    <xdr:clientData/>
  </xdr:twoCellAnchor>
  <xdr:twoCellAnchor>
    <xdr:from>
      <xdr:col>0</xdr:col>
      <xdr:colOff>276225</xdr:colOff>
      <xdr:row>34</xdr:row>
      <xdr:rowOff>57150</xdr:rowOff>
    </xdr:from>
    <xdr:to>
      <xdr:col>3</xdr:col>
      <xdr:colOff>628650</xdr:colOff>
      <xdr:row>42</xdr:row>
      <xdr:rowOff>114300</xdr:rowOff>
    </xdr:to>
    <xdr:sp macro="" textlink="">
      <xdr:nvSpPr>
        <xdr:cNvPr id="47" name="Rectangle 5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>
          <a:spLocks noChangeArrowheads="1"/>
        </xdr:cNvSpPr>
      </xdr:nvSpPr>
      <xdr:spPr bwMode="auto">
        <a:xfrm>
          <a:off x="276225" y="4705350"/>
          <a:ext cx="4010025" cy="1352550"/>
        </a:xfrm>
        <a:prstGeom prst="rect">
          <a:avLst/>
        </a:prstGeom>
        <a:solidFill>
          <a:srgbClr val="FFFF99"/>
        </a:solidFill>
        <a:ln w="9525">
          <a:miter lim="800000"/>
          <a:headEnd/>
          <a:tailEnd/>
        </a:ln>
        <a:scene3d>
          <a:camera prst="legacyObliqueTopRight"/>
          <a:lightRig rig="legacyFlat3" dir="b"/>
        </a:scene3d>
        <a:sp3d extrusionH="430200" prstMaterial="legacyMatte">
          <a:bevelT w="13500" h="13500" prst="angle"/>
          <a:bevelB w="13500" h="13500" prst="angle"/>
          <a:extrusionClr>
            <a:srgbClr val="FFFF99"/>
          </a:extrusionClr>
        </a:sp3d>
      </xdr:spPr>
    </xdr:sp>
    <xdr:clientData/>
  </xdr:twoCellAnchor>
  <xdr:twoCellAnchor>
    <xdr:from>
      <xdr:col>0</xdr:col>
      <xdr:colOff>295275</xdr:colOff>
      <xdr:row>19</xdr:row>
      <xdr:rowOff>85725</xdr:rowOff>
    </xdr:from>
    <xdr:to>
      <xdr:col>3</xdr:col>
      <xdr:colOff>609600</xdr:colOff>
      <xdr:row>32</xdr:row>
      <xdr:rowOff>38100</xdr:rowOff>
    </xdr:to>
    <xdr:sp macro="" textlink="">
      <xdr:nvSpPr>
        <xdr:cNvPr id="48" name="Rectangle 5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>
          <a:spLocks noChangeArrowheads="1"/>
        </xdr:cNvSpPr>
      </xdr:nvSpPr>
      <xdr:spPr bwMode="auto">
        <a:xfrm>
          <a:off x="295275" y="2181225"/>
          <a:ext cx="3971925" cy="2181225"/>
        </a:xfrm>
        <a:prstGeom prst="rect">
          <a:avLst/>
        </a:prstGeom>
        <a:solidFill>
          <a:srgbClr val="FFFF99"/>
        </a:solidFill>
        <a:ln w="9525">
          <a:miter lim="800000"/>
          <a:headEnd/>
          <a:tailEnd/>
        </a:ln>
        <a:scene3d>
          <a:camera prst="legacyObliqueTopRight"/>
          <a:lightRig rig="legacyFlat3" dir="b"/>
        </a:scene3d>
        <a:sp3d extrusionH="430200" prstMaterial="legacyMatte">
          <a:bevelT w="13500" h="13500" prst="angle"/>
          <a:bevelB w="13500" h="13500" prst="angle"/>
          <a:extrusionClr>
            <a:srgbClr val="FFFF99"/>
          </a:extrusionClr>
        </a:sp3d>
      </xdr:spPr>
    </xdr:sp>
    <xdr:clientData/>
  </xdr:twoCellAnchor>
  <xdr:twoCellAnchor>
    <xdr:from>
      <xdr:col>6</xdr:col>
      <xdr:colOff>110118</xdr:colOff>
      <xdr:row>19</xdr:row>
      <xdr:rowOff>4087</xdr:rowOff>
    </xdr:from>
    <xdr:to>
      <xdr:col>8</xdr:col>
      <xdr:colOff>451126</xdr:colOff>
      <xdr:row>21</xdr:row>
      <xdr:rowOff>22577</xdr:rowOff>
    </xdr:to>
    <xdr:sp macro="" textlink="$O$23">
      <xdr:nvSpPr>
        <xdr:cNvPr id="49" name="AutoShape 9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>
          <a:spLocks noChangeArrowheads="1"/>
        </xdr:cNvSpPr>
      </xdr:nvSpPr>
      <xdr:spPr bwMode="auto">
        <a:xfrm>
          <a:off x="7558668" y="2099587"/>
          <a:ext cx="1245883" cy="380440"/>
        </a:xfrm>
        <a:prstGeom prst="flowChartProcess">
          <a:avLst/>
        </a:prstGeom>
        <a:solidFill>
          <a:srgbClr val="00CC99"/>
        </a:solidFill>
        <a:ln w="9525">
          <a:miter lim="800000"/>
          <a:headEnd/>
          <a:tailEnd/>
        </a:ln>
        <a:scene3d>
          <a:camera prst="legacyObliqueTopRight"/>
          <a:lightRig rig="legacyFlat3" dir="b"/>
        </a:scene3d>
        <a:sp3d extrusionH="430200" prstMaterial="legacyMatte">
          <a:bevelT w="13500" h="13500" prst="angle"/>
          <a:bevelB w="13500" h="13500" prst="angle"/>
          <a:extrusionClr>
            <a:srgbClr val="00CC99"/>
          </a:extrusionClr>
        </a:sp3d>
      </xdr:spPr>
      <xdr:txBody>
        <a:bodyPr wrap="square" anchor="ctr">
          <a:flatTx/>
        </a:bodyPr>
        <a:lstStyle/>
        <a:p>
          <a:pPr marL="0" indent="0" algn="ctr" rtl="0">
            <a:defRPr sz="1000"/>
          </a:pPr>
          <a:fld id="{C29E37F1-3A0C-4A1C-A350-A9AC4B553E8F}" type="TxLink">
            <a:rPr lang="en-US" sz="1200" b="1" i="0" u="none" strike="noStrike" baseline="0">
              <a:solidFill>
                <a:srgbClr val="FFFFFF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1.654 </a:t>
          </a:fld>
          <a:endParaRPr lang="pt-BR" sz="1200" b="1" i="0" u="none" strike="noStrike" baseline="0">
            <a:solidFill>
              <a:srgbClr val="FFFFFF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5</xdr:col>
      <xdr:colOff>1312351</xdr:colOff>
      <xdr:row>15</xdr:row>
      <xdr:rowOff>155740</xdr:rowOff>
    </xdr:from>
    <xdr:to>
      <xdr:col>9</xdr:col>
      <xdr:colOff>2143</xdr:colOff>
      <xdr:row>18</xdr:row>
      <xdr:rowOff>0</xdr:rowOff>
    </xdr:to>
    <xdr:sp macro="" textlink="">
      <xdr:nvSpPr>
        <xdr:cNvPr id="50" name="Text Box 10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 txBox="1">
          <a:spLocks noChangeArrowheads="1"/>
        </xdr:cNvSpPr>
      </xdr:nvSpPr>
      <xdr:spPr bwMode="auto">
        <a:xfrm>
          <a:off x="7446451" y="1432090"/>
          <a:ext cx="1718742" cy="463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/>
        <a:p>
          <a:pPr algn="ctr" rtl="0">
            <a:defRPr sz="1000"/>
          </a:pPr>
          <a:r>
            <a:rPr lang="pt-B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Vendas no ACR e </a:t>
          </a:r>
        </a:p>
        <a:p>
          <a:pPr algn="ctr" rtl="0">
            <a:defRPr sz="1000"/>
          </a:pPr>
          <a:r>
            <a:rPr lang="pt-B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Leilão de ajuste</a:t>
          </a:r>
        </a:p>
      </xdr:txBody>
    </xdr:sp>
    <xdr:clientData/>
  </xdr:twoCellAnchor>
  <xdr:twoCellAnchor>
    <xdr:from>
      <xdr:col>5</xdr:col>
      <xdr:colOff>952500</xdr:colOff>
      <xdr:row>19</xdr:row>
      <xdr:rowOff>152400</xdr:rowOff>
    </xdr:from>
    <xdr:to>
      <xdr:col>5</xdr:col>
      <xdr:colOff>1466850</xdr:colOff>
      <xdr:row>19</xdr:row>
      <xdr:rowOff>152400</xdr:rowOff>
    </xdr:to>
    <xdr:sp macro="" textlink="">
      <xdr:nvSpPr>
        <xdr:cNvPr id="51" name="Line 28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>
          <a:spLocks noChangeShapeType="1"/>
        </xdr:cNvSpPr>
      </xdr:nvSpPr>
      <xdr:spPr bwMode="auto">
        <a:xfrm>
          <a:off x="7372350" y="2247900"/>
          <a:ext cx="76200" cy="0"/>
        </a:xfrm>
        <a:prstGeom prst="line">
          <a:avLst/>
        </a:prstGeom>
        <a:noFill/>
        <a:ln w="28575">
          <a:solidFill>
            <a:srgbClr val="FF33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320820</xdr:colOff>
      <xdr:row>35</xdr:row>
      <xdr:rowOff>33487</xdr:rowOff>
    </xdr:from>
    <xdr:to>
      <xdr:col>3</xdr:col>
      <xdr:colOff>685034</xdr:colOff>
      <xdr:row>37</xdr:row>
      <xdr:rowOff>5715</xdr:rowOff>
    </xdr:to>
    <xdr:sp macro="" textlink="">
      <xdr:nvSpPr>
        <xdr:cNvPr id="52" name="Text Box 32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 txBox="1">
          <a:spLocks noChangeArrowheads="1"/>
        </xdr:cNvSpPr>
      </xdr:nvSpPr>
      <xdr:spPr bwMode="auto">
        <a:xfrm>
          <a:off x="320820" y="4843612"/>
          <a:ext cx="4021814" cy="296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anchor="ctr" anchorCtr="1">
          <a:spAutoFit/>
        </a:bodyPr>
        <a:lstStyle/>
        <a:p>
          <a:pPr algn="l" rtl="0">
            <a:defRPr sz="1000"/>
          </a:pPr>
          <a:r>
            <a:rPr lang="pt-BR" sz="1400" b="1" i="0" u="sng" strike="noStrike" baseline="0">
              <a:solidFill>
                <a:srgbClr val="0000FF"/>
              </a:solidFill>
              <a:latin typeface="Arial"/>
              <a:cs typeface="Arial"/>
            </a:rPr>
            <a:t>Contratos de Compra               13.982                                             </a:t>
          </a:r>
        </a:p>
      </xdr:txBody>
    </xdr:sp>
    <xdr:clientData/>
  </xdr:twoCellAnchor>
  <xdr:twoCellAnchor>
    <xdr:from>
      <xdr:col>0</xdr:col>
      <xdr:colOff>679978</xdr:colOff>
      <xdr:row>20</xdr:row>
      <xdr:rowOff>195957</xdr:rowOff>
    </xdr:from>
    <xdr:to>
      <xdr:col>3</xdr:col>
      <xdr:colOff>515375</xdr:colOff>
      <xdr:row>30</xdr:row>
      <xdr:rowOff>181994</xdr:rowOff>
    </xdr:to>
    <xdr:sp macro="" textlink="">
      <xdr:nvSpPr>
        <xdr:cNvPr id="53" name="Text Box 33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 txBox="1">
          <a:spLocks noChangeArrowheads="1"/>
        </xdr:cNvSpPr>
      </xdr:nvSpPr>
      <xdr:spPr bwMode="auto">
        <a:xfrm>
          <a:off x="679978" y="2453382"/>
          <a:ext cx="3492997" cy="1671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anchor="ctr" anchorCtr="1">
          <a:noAutofit/>
        </a:bodyPr>
        <a:lstStyle/>
        <a:p>
          <a:pPr algn="l" rtl="0">
            <a:defRPr sz="1000"/>
          </a:pPr>
          <a:r>
            <a:rPr lang="pt-BR" sz="1400" b="1" i="0" u="sng" strike="noStrike" baseline="0">
              <a:solidFill>
                <a:srgbClr val="0000FF"/>
              </a:solidFill>
              <a:latin typeface="Arial"/>
              <a:cs typeface="Arial"/>
            </a:rPr>
            <a:t>Geração - Centro de Gravidade    4.539 </a:t>
          </a:r>
          <a:endParaRPr lang="pt-BR" sz="14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pt-B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Cemig                                              4.644         </a:t>
          </a:r>
        </a:p>
        <a:p>
          <a:pPr algn="l" rtl="0">
            <a:defRPr sz="1000"/>
          </a:pPr>
          <a:r>
            <a:rPr lang="pt-BR" sz="14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Geração Igarapé                                   0</a:t>
          </a:r>
        </a:p>
        <a:p>
          <a:pPr algn="l" rtl="0">
            <a:defRPr sz="1000"/>
          </a:pPr>
          <a:r>
            <a:rPr lang="pt-BR" sz="14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Perdas</a:t>
          </a:r>
          <a:r>
            <a:rPr lang="pt-BR" sz="1000" b="1" i="0" baseline="0">
              <a:latin typeface="+mn-lt"/>
              <a:ea typeface="+mn-ea"/>
              <a:cs typeface="+mn-cs"/>
            </a:rPr>
            <a:t>  </a:t>
          </a:r>
          <a:r>
            <a:rPr lang="pt-BR" sz="14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Geração</a:t>
          </a:r>
          <a:r>
            <a:rPr lang="pt-BR" sz="1000" b="1" i="0" baseline="0">
              <a:latin typeface="+mn-lt"/>
              <a:ea typeface="+mn-ea"/>
              <a:cs typeface="+mn-cs"/>
            </a:rPr>
            <a:t>  </a:t>
          </a:r>
          <a:r>
            <a:rPr lang="pt-BR" sz="14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RB</a:t>
          </a:r>
          <a:r>
            <a:rPr lang="pt-BR" sz="1000" b="1" i="0" baseline="0">
              <a:latin typeface="+mn-lt"/>
              <a:ea typeface="+mn-ea"/>
              <a:cs typeface="+mn-cs"/>
            </a:rPr>
            <a:t> </a:t>
          </a:r>
          <a:r>
            <a:rPr lang="pt-BR" sz="14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                       (105)</a:t>
          </a:r>
        </a:p>
      </xdr:txBody>
    </xdr:sp>
    <xdr:clientData/>
  </xdr:twoCellAnchor>
  <xdr:twoCellAnchor>
    <xdr:from>
      <xdr:col>5</xdr:col>
      <xdr:colOff>981075</xdr:colOff>
      <xdr:row>35</xdr:row>
      <xdr:rowOff>57150</xdr:rowOff>
    </xdr:from>
    <xdr:to>
      <xdr:col>5</xdr:col>
      <xdr:colOff>1457325</xdr:colOff>
      <xdr:row>35</xdr:row>
      <xdr:rowOff>66675</xdr:rowOff>
    </xdr:to>
    <xdr:sp macro="" textlink="">
      <xdr:nvSpPr>
        <xdr:cNvPr id="54" name="Line 25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>
          <a:spLocks noChangeShapeType="1"/>
        </xdr:cNvSpPr>
      </xdr:nvSpPr>
      <xdr:spPr bwMode="auto">
        <a:xfrm flipV="1">
          <a:off x="7400925" y="4867275"/>
          <a:ext cx="47625" cy="9525"/>
        </a:xfrm>
        <a:prstGeom prst="line">
          <a:avLst/>
        </a:prstGeom>
        <a:noFill/>
        <a:ln w="28575">
          <a:solidFill>
            <a:srgbClr val="FF33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394176</xdr:colOff>
      <xdr:row>29</xdr:row>
      <xdr:rowOff>1099</xdr:rowOff>
    </xdr:from>
    <xdr:to>
      <xdr:col>5</xdr:col>
      <xdr:colOff>962489</xdr:colOff>
      <xdr:row>29</xdr:row>
      <xdr:rowOff>2687</xdr:rowOff>
    </xdr:to>
    <xdr:cxnSp macro="">
      <xdr:nvCxnSpPr>
        <xdr:cNvPr id="55" name="Conector angulado 54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CxnSpPr/>
      </xdr:nvCxnSpPr>
      <xdr:spPr>
        <a:xfrm rot="10800000">
          <a:off x="6814026" y="3782524"/>
          <a:ext cx="568313" cy="1588"/>
        </a:xfrm>
        <a:prstGeom prst="bentConnector3">
          <a:avLst>
            <a:gd name="adj1" fmla="val 50000"/>
          </a:avLst>
        </a:prstGeom>
        <a:ln>
          <a:solidFill>
            <a:srgbClr val="FF0000"/>
          </a:solidFill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1080710</xdr:colOff>
      <xdr:row>19</xdr:row>
      <xdr:rowOff>68426</xdr:rowOff>
    </xdr:from>
    <xdr:to>
      <xdr:col>5</xdr:col>
      <xdr:colOff>625929</xdr:colOff>
      <xdr:row>42</xdr:row>
      <xdr:rowOff>108856</xdr:rowOff>
    </xdr:to>
    <xdr:sp macro="" textlink="">
      <xdr:nvSpPr>
        <xdr:cNvPr id="56" name="Rectangle 6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>
          <a:spLocks noChangeArrowheads="1"/>
        </xdr:cNvSpPr>
      </xdr:nvSpPr>
      <xdr:spPr bwMode="auto">
        <a:xfrm>
          <a:off x="4738310" y="2163926"/>
          <a:ext cx="2307469" cy="3888530"/>
        </a:xfrm>
        <a:prstGeom prst="rect">
          <a:avLst/>
        </a:prstGeom>
        <a:solidFill>
          <a:srgbClr val="FFFF99"/>
        </a:solidFill>
        <a:ln w="9525">
          <a:miter lim="800000"/>
          <a:headEnd/>
          <a:tailEnd/>
        </a:ln>
        <a:scene3d>
          <a:camera prst="legacyObliqueTopRight"/>
          <a:lightRig rig="legacyFlat3" dir="b"/>
        </a:scene3d>
        <a:sp3d extrusionH="430200" prstMaterial="legacyMatte">
          <a:bevelT w="13500" h="13500" prst="angle"/>
          <a:bevelB w="13500" h="13500" prst="angle"/>
          <a:extrusionClr>
            <a:srgbClr val="FFFF99"/>
          </a:extrusionClr>
        </a:sp3d>
      </xdr:spPr>
      <xdr:txBody>
        <a:bodyPr wrap="square" anchor="ctr">
          <a:flatTx/>
        </a:bodyPr>
        <a:lstStyle/>
        <a:p>
          <a:pPr algn="ctr" rtl="0">
            <a:lnSpc>
              <a:spcPts val="1700"/>
            </a:lnSpc>
            <a:defRPr sz="1000"/>
          </a:pPr>
          <a:r>
            <a:rPr lang="pt-BR" sz="1400" b="1" i="0" u="none" strike="noStrike" baseline="0">
              <a:solidFill>
                <a:srgbClr val="0000FF"/>
              </a:solidFill>
              <a:latin typeface="Arial"/>
              <a:cs typeface="Arial"/>
            </a:rPr>
            <a:t>Energia Comercializada</a:t>
          </a:r>
          <a:br>
            <a:rPr lang="pt-BR" sz="1400" b="1" i="0" u="none" strike="noStrike" baseline="0">
              <a:solidFill>
                <a:srgbClr val="0000FF"/>
              </a:solidFill>
              <a:latin typeface="Arial"/>
              <a:cs typeface="Arial"/>
            </a:rPr>
          </a:br>
          <a:r>
            <a:rPr lang="pt-BR" sz="1400" b="1" i="0" u="none" strike="noStrike" baseline="0">
              <a:solidFill>
                <a:srgbClr val="0000FF"/>
              </a:solidFill>
              <a:latin typeface="Arial"/>
              <a:cs typeface="Arial"/>
            </a:rPr>
            <a:t> 24.431 </a:t>
          </a:r>
          <a:br>
            <a:rPr lang="pt-BR" sz="1400" b="1" i="0" u="none" strike="noStrike" baseline="0">
              <a:solidFill>
                <a:srgbClr val="0000FF"/>
              </a:solidFill>
              <a:latin typeface="Arial"/>
              <a:cs typeface="Arial"/>
            </a:rPr>
          </a:br>
          <a:br>
            <a:rPr lang="pt-BR" sz="1400" b="1" i="0" u="none" strike="noStrike" baseline="0">
              <a:solidFill>
                <a:srgbClr val="0000FF"/>
              </a:solidFill>
              <a:latin typeface="Arial"/>
              <a:cs typeface="Arial"/>
            </a:rPr>
          </a:br>
          <a:endParaRPr lang="pt-BR" sz="1400" b="1" i="0" u="none" strike="noStrike" baseline="0">
            <a:solidFill>
              <a:srgbClr val="0000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160894</xdr:colOff>
      <xdr:row>24</xdr:row>
      <xdr:rowOff>71463</xdr:rowOff>
    </xdr:from>
    <xdr:to>
      <xdr:col>8</xdr:col>
      <xdr:colOff>501902</xdr:colOff>
      <xdr:row>26</xdr:row>
      <xdr:rowOff>86778</xdr:rowOff>
    </xdr:to>
    <xdr:sp macro="" textlink="$O$25">
      <xdr:nvSpPr>
        <xdr:cNvPr id="57" name="AutoShape 9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>
          <a:spLocks noChangeArrowheads="1"/>
        </xdr:cNvSpPr>
      </xdr:nvSpPr>
      <xdr:spPr bwMode="auto">
        <a:xfrm>
          <a:off x="7609444" y="3014688"/>
          <a:ext cx="1245883" cy="339165"/>
        </a:xfrm>
        <a:prstGeom prst="flowChartProcess">
          <a:avLst/>
        </a:prstGeom>
        <a:solidFill>
          <a:srgbClr val="00CC99"/>
        </a:solidFill>
        <a:ln w="9525">
          <a:miter lim="800000"/>
          <a:headEnd/>
          <a:tailEnd/>
        </a:ln>
        <a:scene3d>
          <a:camera prst="legacyObliqueTopRight"/>
          <a:lightRig rig="legacyFlat3" dir="b"/>
        </a:scene3d>
        <a:sp3d extrusionH="430200" prstMaterial="legacyMatte">
          <a:bevelT w="13500" h="13500" prst="angle"/>
          <a:bevelB w="13500" h="13500" prst="angle"/>
          <a:extrusionClr>
            <a:srgbClr val="00CC99"/>
          </a:extrusionClr>
        </a:sp3d>
      </xdr:spPr>
      <xdr:txBody>
        <a:bodyPr wrap="square" anchor="ctr">
          <a:flatTx/>
        </a:bodyPr>
        <a:lstStyle/>
        <a:p>
          <a:pPr marL="0" indent="0" algn="ctr" rtl="0">
            <a:defRPr sz="1000"/>
          </a:pPr>
          <a:fld id="{803F4EB7-8F17-45E0-8641-54D4E081D95C}" type="TxLink">
            <a:rPr lang="en-US" sz="1200" b="1" i="0" u="none" strike="noStrike" baseline="0">
              <a:solidFill>
                <a:srgbClr val="FFFFFF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18.696 </a:t>
          </a:fld>
          <a:endParaRPr lang="pt-BR" sz="1200" b="1" i="0" u="none" strike="noStrike" baseline="0">
            <a:solidFill>
              <a:srgbClr val="FFFFFF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5</xdr:col>
      <xdr:colOff>962025</xdr:colOff>
      <xdr:row>25</xdr:row>
      <xdr:rowOff>95250</xdr:rowOff>
    </xdr:from>
    <xdr:to>
      <xdr:col>5</xdr:col>
      <xdr:colOff>1476375</xdr:colOff>
      <xdr:row>25</xdr:row>
      <xdr:rowOff>95250</xdr:rowOff>
    </xdr:to>
    <xdr:sp macro="" textlink="">
      <xdr:nvSpPr>
        <xdr:cNvPr id="58" name="Line 28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>
          <a:spLocks noChangeShapeType="1"/>
        </xdr:cNvSpPr>
      </xdr:nvSpPr>
      <xdr:spPr bwMode="auto">
        <a:xfrm>
          <a:off x="7381875" y="3200400"/>
          <a:ext cx="66675" cy="0"/>
        </a:xfrm>
        <a:prstGeom prst="line">
          <a:avLst/>
        </a:prstGeom>
        <a:noFill/>
        <a:ln w="28575">
          <a:solidFill>
            <a:srgbClr val="FF33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152771</xdr:colOff>
      <xdr:row>34</xdr:row>
      <xdr:rowOff>70555</xdr:rowOff>
    </xdr:from>
    <xdr:to>
      <xdr:col>8</xdr:col>
      <xdr:colOff>544286</xdr:colOff>
      <xdr:row>36</xdr:row>
      <xdr:rowOff>133807</xdr:rowOff>
    </xdr:to>
    <xdr:sp macro="" textlink="$O$29">
      <xdr:nvSpPr>
        <xdr:cNvPr id="59" name="AutoShape 9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>
          <a:spLocks noChangeArrowheads="1"/>
        </xdr:cNvSpPr>
      </xdr:nvSpPr>
      <xdr:spPr bwMode="auto">
        <a:xfrm>
          <a:off x="7601321" y="4718755"/>
          <a:ext cx="1296390" cy="387102"/>
        </a:xfrm>
        <a:prstGeom prst="flowChartProcess">
          <a:avLst/>
        </a:prstGeom>
        <a:solidFill>
          <a:srgbClr val="00CC99"/>
        </a:solidFill>
        <a:ln w="9525">
          <a:miter lim="800000"/>
          <a:headEnd/>
          <a:tailEnd/>
        </a:ln>
        <a:scene3d>
          <a:camera prst="legacyObliqueTopRight"/>
          <a:lightRig rig="legacyFlat3" dir="b"/>
        </a:scene3d>
        <a:sp3d extrusionH="430200" prstMaterial="legacyMatte">
          <a:bevelT w="13500" h="13500" prst="angle"/>
          <a:bevelB w="13500" h="13500" prst="angle"/>
          <a:extrusionClr>
            <a:srgbClr val="00CC99"/>
          </a:extrusionClr>
        </a:sp3d>
      </xdr:spPr>
      <xdr:txBody>
        <a:bodyPr wrap="square" anchor="ctr">
          <a:flatTx/>
        </a:bodyPr>
        <a:lstStyle/>
        <a:p>
          <a:pPr marL="0" indent="0" algn="ctr" rtl="0">
            <a:defRPr sz="1000"/>
          </a:pPr>
          <a:fld id="{ED817AF0-18DB-4685-9FD9-067A72A4D263}" type="TxLink">
            <a:rPr lang="en-US" sz="1200" b="1" i="0" u="none" strike="noStrike" baseline="0">
              <a:solidFill>
                <a:srgbClr val="FFFFFF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3.011 </a:t>
          </a:fld>
          <a:endParaRPr lang="pt-BR" sz="1200" b="1" i="0" u="none" strike="noStrike" baseline="0">
            <a:solidFill>
              <a:srgbClr val="FFFFFF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187266</xdr:colOff>
      <xdr:row>29</xdr:row>
      <xdr:rowOff>151972</xdr:rowOff>
    </xdr:from>
    <xdr:to>
      <xdr:col>8</xdr:col>
      <xdr:colOff>606701</xdr:colOff>
      <xdr:row>31</xdr:row>
      <xdr:rowOff>27535</xdr:rowOff>
    </xdr:to>
    <xdr:sp macro="" textlink="$O$27">
      <xdr:nvSpPr>
        <xdr:cNvPr id="60" name="AutoShape 17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>
          <a:spLocks noChangeArrowheads="1"/>
        </xdr:cNvSpPr>
      </xdr:nvSpPr>
      <xdr:spPr bwMode="auto">
        <a:xfrm>
          <a:off x="7635816" y="3933397"/>
          <a:ext cx="1324310" cy="227988"/>
        </a:xfrm>
        <a:prstGeom prst="flowChartProcess">
          <a:avLst/>
        </a:prstGeom>
        <a:solidFill>
          <a:srgbClr val="00CC99"/>
        </a:solidFill>
        <a:ln w="9525">
          <a:miter lim="800000"/>
          <a:headEnd/>
          <a:tailEnd/>
        </a:ln>
        <a:scene3d>
          <a:camera prst="legacyObliqueTopRight"/>
          <a:lightRig rig="legacyFlat3" dir="b"/>
        </a:scene3d>
        <a:sp3d extrusionH="430200" prstMaterial="legacyMatte">
          <a:bevelT w="13500" h="13500" prst="angle"/>
          <a:bevelB w="13500" h="13500" prst="angle"/>
          <a:extrusionClr>
            <a:srgbClr val="00CC99"/>
          </a:extrusionClr>
        </a:sp3d>
      </xdr:spPr>
      <xdr:txBody>
        <a:bodyPr wrap="square" anchor="ctr">
          <a:flatTx/>
        </a:bodyPr>
        <a:lstStyle/>
        <a:p>
          <a:pPr marL="0" indent="0" algn="ctr" rtl="0">
            <a:defRPr sz="1000"/>
          </a:pPr>
          <a:fld id="{59A0AD9A-AC31-45F2-B5B6-3072C5A4AEC3}" type="TxLink">
            <a:rPr lang="en-US" sz="1200" b="1" i="0" u="none" strike="noStrike" baseline="0">
              <a:solidFill>
                <a:srgbClr val="FFFFFF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0 </a:t>
          </a:fld>
          <a:endParaRPr lang="pt-BR" sz="1200" b="1" i="0" u="none" strike="noStrike" baseline="0">
            <a:solidFill>
              <a:srgbClr val="FFFFFF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5</xdr:col>
      <xdr:colOff>981075</xdr:colOff>
      <xdr:row>30</xdr:row>
      <xdr:rowOff>152400</xdr:rowOff>
    </xdr:from>
    <xdr:to>
      <xdr:col>5</xdr:col>
      <xdr:colOff>1466850</xdr:colOff>
      <xdr:row>30</xdr:row>
      <xdr:rowOff>152400</xdr:rowOff>
    </xdr:to>
    <xdr:sp macro="" textlink="">
      <xdr:nvSpPr>
        <xdr:cNvPr id="61" name="Line 25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>
          <a:spLocks noChangeShapeType="1"/>
        </xdr:cNvSpPr>
      </xdr:nvSpPr>
      <xdr:spPr bwMode="auto">
        <a:xfrm>
          <a:off x="7400925" y="4095750"/>
          <a:ext cx="47625" cy="0"/>
        </a:xfrm>
        <a:prstGeom prst="line">
          <a:avLst/>
        </a:prstGeom>
        <a:noFill/>
        <a:ln w="28575">
          <a:solidFill>
            <a:srgbClr val="FF33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47662</xdr:colOff>
      <xdr:row>39</xdr:row>
      <xdr:rowOff>90405</xdr:rowOff>
    </xdr:from>
    <xdr:to>
      <xdr:col>3</xdr:col>
      <xdr:colOff>867461</xdr:colOff>
      <xdr:row>42</xdr:row>
      <xdr:rowOff>108304</xdr:rowOff>
    </xdr:to>
    <xdr:sp macro="" textlink="">
      <xdr:nvSpPr>
        <xdr:cNvPr id="62" name="Text Box 32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 txBox="1">
          <a:spLocks noChangeArrowheads="1"/>
        </xdr:cNvSpPr>
      </xdr:nvSpPr>
      <xdr:spPr bwMode="auto">
        <a:xfrm>
          <a:off x="47662" y="5548230"/>
          <a:ext cx="4477399" cy="5036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anchor="ctr" anchorCtr="1">
          <a:noAutofit/>
        </a:bodyPr>
        <a:lstStyle/>
        <a:p>
          <a:pPr algn="l" rtl="0">
            <a:defRPr sz="1000"/>
          </a:pPr>
          <a:r>
            <a:rPr lang="pt-BR" sz="1400" b="1" i="0" u="sng" strike="noStrike" baseline="0">
              <a:solidFill>
                <a:srgbClr val="0000FF"/>
              </a:solidFill>
              <a:latin typeface="Arial"/>
              <a:ea typeface="+mn-ea"/>
              <a:cs typeface="Arial"/>
            </a:rPr>
            <a:t>Compra no</a:t>
          </a:r>
          <a:r>
            <a:rPr lang="pt-BR" sz="1400" b="1" i="0" u="sng" strike="noStrike" baseline="0">
              <a:solidFill>
                <a:srgbClr val="0000FF"/>
              </a:solidFill>
              <a:latin typeface="Arial"/>
              <a:cs typeface="Arial"/>
            </a:rPr>
            <a:t> MRE                          2.464                                                                                                 </a:t>
          </a:r>
        </a:p>
      </xdr:txBody>
    </xdr:sp>
    <xdr:clientData/>
  </xdr:twoCellAnchor>
  <xdr:twoCellAnchor>
    <xdr:from>
      <xdr:col>0</xdr:col>
      <xdr:colOff>285751</xdr:colOff>
      <xdr:row>37</xdr:row>
      <xdr:rowOff>83005</xdr:rowOff>
    </xdr:from>
    <xdr:to>
      <xdr:col>3</xdr:col>
      <xdr:colOff>649965</xdr:colOff>
      <xdr:row>39</xdr:row>
      <xdr:rowOff>55234</xdr:rowOff>
    </xdr:to>
    <xdr:sp macro="" textlink="">
      <xdr:nvSpPr>
        <xdr:cNvPr id="63" name="Text Box 32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 txBox="1">
          <a:spLocks noChangeArrowheads="1"/>
        </xdr:cNvSpPr>
      </xdr:nvSpPr>
      <xdr:spPr bwMode="auto">
        <a:xfrm>
          <a:off x="285751" y="5216980"/>
          <a:ext cx="4021814" cy="2960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anchor="ctr" anchorCtr="1">
          <a:spAutoFit/>
        </a:bodyPr>
        <a:lstStyle/>
        <a:p>
          <a:pPr algn="l" rtl="0">
            <a:defRPr sz="1000"/>
          </a:pPr>
          <a:r>
            <a:rPr lang="pt-BR" sz="1400" b="1" i="0" u="sng" strike="noStrike" baseline="0">
              <a:solidFill>
                <a:srgbClr val="0000FF"/>
              </a:solidFill>
              <a:latin typeface="Arial"/>
              <a:cs typeface="Arial"/>
            </a:rPr>
            <a:t>Compras na CCEE                       3.445                                                                                       </a:t>
          </a:r>
        </a:p>
      </xdr:txBody>
    </xdr:sp>
    <xdr:clientData/>
  </xdr:twoCellAnchor>
  <xdr:twoCellAnchor>
    <xdr:from>
      <xdr:col>6</xdr:col>
      <xdr:colOff>131891</xdr:colOff>
      <xdr:row>40</xdr:row>
      <xdr:rowOff>61752</xdr:rowOff>
    </xdr:from>
    <xdr:to>
      <xdr:col>8</xdr:col>
      <xdr:colOff>532931</xdr:colOff>
      <xdr:row>42</xdr:row>
      <xdr:rowOff>125004</xdr:rowOff>
    </xdr:to>
    <xdr:sp macro="" textlink="$O$31">
      <xdr:nvSpPr>
        <xdr:cNvPr id="64" name="AutoShape 9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>
          <a:spLocks noChangeArrowheads="1"/>
        </xdr:cNvSpPr>
      </xdr:nvSpPr>
      <xdr:spPr bwMode="auto">
        <a:xfrm>
          <a:off x="7580441" y="5681502"/>
          <a:ext cx="1305915" cy="387102"/>
        </a:xfrm>
        <a:prstGeom prst="flowChartProcess">
          <a:avLst/>
        </a:prstGeom>
        <a:solidFill>
          <a:srgbClr val="00CC99"/>
        </a:solidFill>
        <a:ln w="9525">
          <a:miter lim="800000"/>
          <a:headEnd/>
          <a:tailEnd/>
        </a:ln>
        <a:scene3d>
          <a:camera prst="legacyObliqueTopRight"/>
          <a:lightRig rig="legacyFlat3" dir="b"/>
        </a:scene3d>
        <a:sp3d extrusionH="430200" prstMaterial="legacyMatte">
          <a:bevelT w="13500" h="13500" prst="angle"/>
          <a:bevelB w="13500" h="13500" prst="angle"/>
          <a:extrusionClr>
            <a:srgbClr val="00CC99"/>
          </a:extrusionClr>
        </a:sp3d>
      </xdr:spPr>
      <xdr:txBody>
        <a:bodyPr wrap="square" anchor="ctr">
          <a:flatTx/>
        </a:bodyPr>
        <a:lstStyle/>
        <a:p>
          <a:pPr marL="0" indent="0" algn="ctr" rtl="0">
            <a:defRPr sz="1000"/>
          </a:pPr>
          <a:fld id="{8E1F61C0-9829-4ADC-883F-06F4A3777AC1}" type="TxLink">
            <a:rPr lang="en-US" sz="1200" b="1" i="0" u="none" strike="noStrike" baseline="0">
              <a:solidFill>
                <a:srgbClr val="FFFFFF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1.070 </a:t>
          </a:fld>
          <a:endParaRPr lang="pt-BR" sz="1200" b="1" i="0" u="none" strike="noStrike" baseline="0">
            <a:solidFill>
              <a:srgbClr val="FFFFFF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5</xdr:col>
      <xdr:colOff>981075</xdr:colOff>
      <xdr:row>39</xdr:row>
      <xdr:rowOff>57150</xdr:rowOff>
    </xdr:from>
    <xdr:to>
      <xdr:col>5</xdr:col>
      <xdr:colOff>1457325</xdr:colOff>
      <xdr:row>39</xdr:row>
      <xdr:rowOff>66675</xdr:rowOff>
    </xdr:to>
    <xdr:sp macro="" textlink="">
      <xdr:nvSpPr>
        <xdr:cNvPr id="65" name="Line 25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>
          <a:spLocks noChangeShapeType="1"/>
        </xdr:cNvSpPr>
      </xdr:nvSpPr>
      <xdr:spPr bwMode="auto">
        <a:xfrm flipV="1">
          <a:off x="7400925" y="5514975"/>
          <a:ext cx="47625" cy="9525"/>
        </a:xfrm>
        <a:prstGeom prst="line">
          <a:avLst/>
        </a:prstGeom>
        <a:noFill/>
        <a:ln w="28575">
          <a:solidFill>
            <a:srgbClr val="FF33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1418939</xdr:colOff>
      <xdr:row>31</xdr:row>
      <xdr:rowOff>116416</xdr:rowOff>
    </xdr:from>
    <xdr:to>
      <xdr:col>9</xdr:col>
      <xdr:colOff>195506</xdr:colOff>
      <xdr:row>33</xdr:row>
      <xdr:rowOff>107614</xdr:rowOff>
    </xdr:to>
    <xdr:sp macro="" textlink="">
      <xdr:nvSpPr>
        <xdr:cNvPr id="66" name="Text Box 10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 txBox="1">
          <a:spLocks noChangeArrowheads="1"/>
        </xdr:cNvSpPr>
      </xdr:nvSpPr>
      <xdr:spPr bwMode="auto">
        <a:xfrm>
          <a:off x="7448264" y="4250266"/>
          <a:ext cx="1910292" cy="3436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noAutofit/>
        </a:bodyPr>
        <a:lstStyle>
          <a:defPPr>
            <a:defRPr lang="pt-BR"/>
          </a:defPPr>
          <a:lvl1pPr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9pPr>
        </a:lstStyle>
        <a:p>
          <a:pPr eaLnBrk="0" hangingPunct="0"/>
          <a:r>
            <a:rPr lang="pt-BR" sz="1200" b="1" kern="12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Vendas </a:t>
          </a:r>
          <a:r>
            <a:rPr lang="pt-BR" sz="1200" b="1" kern="120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na CCEE</a:t>
          </a:r>
          <a:endParaRPr lang="pt-BR" sz="1200" b="1" kern="1200">
            <a:solidFill>
              <a:schemeClr val="tx1"/>
            </a:solidFill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5</xdr:col>
      <xdr:colOff>1407584</xdr:colOff>
      <xdr:row>37</xdr:row>
      <xdr:rowOff>107613</xdr:rowOff>
    </xdr:from>
    <xdr:to>
      <xdr:col>9</xdr:col>
      <xdr:colOff>193676</xdr:colOff>
      <xdr:row>39</xdr:row>
      <xdr:rowOff>98811</xdr:rowOff>
    </xdr:to>
    <xdr:sp macro="" textlink="">
      <xdr:nvSpPr>
        <xdr:cNvPr id="67" name="Text Box 10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 txBox="1">
          <a:spLocks noChangeArrowheads="1"/>
        </xdr:cNvSpPr>
      </xdr:nvSpPr>
      <xdr:spPr bwMode="auto">
        <a:xfrm>
          <a:off x="7446434" y="5241588"/>
          <a:ext cx="1910292" cy="3150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noAutofit/>
        </a:bodyPr>
        <a:lstStyle>
          <a:defPPr>
            <a:defRPr lang="pt-BR"/>
          </a:defPPr>
          <a:lvl1pPr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9pPr>
        </a:lstStyle>
        <a:p>
          <a:pPr eaLnBrk="0" hangingPunct="0"/>
          <a:r>
            <a:rPr lang="pt-BR" sz="1200" b="1" kern="12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Vendas </a:t>
          </a:r>
          <a:r>
            <a:rPr lang="pt-BR" sz="1200" b="1" kern="120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no MRE</a:t>
          </a:r>
          <a:endParaRPr lang="pt-BR" sz="1200" b="1" kern="1200">
            <a:solidFill>
              <a:schemeClr val="tx1"/>
            </a:solidFill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16</xdr:col>
      <xdr:colOff>571500</xdr:colOff>
      <xdr:row>7</xdr:row>
      <xdr:rowOff>25005</xdr:rowOff>
    </xdr:to>
    <xdr:pic>
      <xdr:nvPicPr>
        <xdr:cNvPr id="68" name="Imagem 67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967357" cy="1168005"/>
        </a:xfrm>
        <a:prstGeom prst="rect">
          <a:avLst/>
        </a:prstGeom>
      </xdr:spPr>
    </xdr:pic>
    <xdr:clientData/>
  </xdr:twoCellAnchor>
  <xdr:twoCellAnchor>
    <xdr:from>
      <xdr:col>2</xdr:col>
      <xdr:colOff>119931</xdr:colOff>
      <xdr:row>1</xdr:row>
      <xdr:rowOff>19279</xdr:rowOff>
    </xdr:from>
    <xdr:to>
      <xdr:col>7</xdr:col>
      <xdr:colOff>571301</xdr:colOff>
      <xdr:row>6</xdr:row>
      <xdr:rowOff>57765</xdr:rowOff>
    </xdr:to>
    <xdr:sp macro="" textlink="">
      <xdr:nvSpPr>
        <xdr:cNvPr id="69" name="CaixaDeTexto 68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 txBox="1"/>
      </xdr:nvSpPr>
      <xdr:spPr>
        <a:xfrm>
          <a:off x="2610038" y="182565"/>
          <a:ext cx="5717334" cy="8549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000">
              <a:solidFill>
                <a:srgbClr val="008228"/>
              </a:solidFill>
              <a:latin typeface="Arial Black" panose="020B0A04020102020204" pitchFamily="34" charset="0"/>
            </a:rPr>
            <a:t>1.1 BALANÇO DE ENERGIA ELETRICA </a:t>
          </a:r>
        </a:p>
        <a:p>
          <a:pPr algn="ctr"/>
          <a:r>
            <a:rPr lang="pt-BR" sz="2000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Fornecimento Bruto de Energia Elétrica</a:t>
          </a:r>
        </a:p>
      </xdr:txBody>
    </xdr:sp>
    <xdr:clientData/>
  </xdr:twoCellAnchor>
  <xdr:twoCellAnchor editAs="oneCell">
    <xdr:from>
      <xdr:col>15</xdr:col>
      <xdr:colOff>149679</xdr:colOff>
      <xdr:row>7</xdr:row>
      <xdr:rowOff>122464</xdr:rowOff>
    </xdr:from>
    <xdr:to>
      <xdr:col>16</xdr:col>
      <xdr:colOff>527958</xdr:colOff>
      <xdr:row>10</xdr:row>
      <xdr:rowOff>7257</xdr:rowOff>
    </xdr:to>
    <xdr:pic>
      <xdr:nvPicPr>
        <xdr:cNvPr id="73" name="Imagem 72" descr="Descrição: Cemig GT color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33215" y="1265464"/>
          <a:ext cx="990600" cy="3746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15</xdr:col>
      <xdr:colOff>231321</xdr:colOff>
      <xdr:row>5</xdr:row>
      <xdr:rowOff>0</xdr:rowOff>
    </xdr:from>
    <xdr:to>
      <xdr:col>16</xdr:col>
      <xdr:colOff>431601</xdr:colOff>
      <xdr:row>6</xdr:row>
      <xdr:rowOff>71232</xdr:rowOff>
    </xdr:to>
    <xdr:grpSp>
      <xdr:nvGrpSpPr>
        <xdr:cNvPr id="74" name="Agrupar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GrpSpPr/>
      </xdr:nvGrpSpPr>
      <xdr:grpSpPr>
        <a:xfrm>
          <a:off x="10014857" y="816429"/>
          <a:ext cx="812601" cy="234517"/>
          <a:chOff x="7817675" y="768144"/>
          <a:chExt cx="918516" cy="249238"/>
        </a:xfrm>
      </xdr:grpSpPr>
      <xdr:sp macro="" textlink="">
        <xdr:nvSpPr>
          <xdr:cNvPr id="75" name="Retângulo Arredondado 5">
            <a:extLst>
              <a:ext uri="{FF2B5EF4-FFF2-40B4-BE49-F238E27FC236}">
                <a16:creationId xmlns:a16="http://schemas.microsoft.com/office/drawing/2014/main" id="{00000000-0008-0000-0100-00004B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76" name="Seta para a Direita 6">
            <a:extLst>
              <a:ext uri="{FF2B5EF4-FFF2-40B4-BE49-F238E27FC236}">
                <a16:creationId xmlns:a16="http://schemas.microsoft.com/office/drawing/2014/main" id="{00000000-0008-0000-0100-00004C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59531</xdr:colOff>
      <xdr:row>5</xdr:row>
      <xdr:rowOff>141733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394156" cy="1094233"/>
        </a:xfrm>
        <a:prstGeom prst="rect">
          <a:avLst/>
        </a:prstGeom>
      </xdr:spPr>
    </xdr:pic>
    <xdr:clientData/>
  </xdr:twoCellAnchor>
  <xdr:twoCellAnchor>
    <xdr:from>
      <xdr:col>1</xdr:col>
      <xdr:colOff>768350</xdr:colOff>
      <xdr:row>1</xdr:row>
      <xdr:rowOff>50800</xdr:rowOff>
    </xdr:from>
    <xdr:to>
      <xdr:col>4</xdr:col>
      <xdr:colOff>984250</xdr:colOff>
      <xdr:row>4</xdr:row>
      <xdr:rowOff>58738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1803400" y="241300"/>
          <a:ext cx="7245350" cy="5794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  <a:t>2.1 RECEITA OPERACIONAL</a:t>
          </a:r>
        </a:p>
      </xdr:txBody>
    </xdr:sp>
    <xdr:clientData/>
  </xdr:twoCellAnchor>
  <xdr:twoCellAnchor>
    <xdr:from>
      <xdr:col>5</xdr:col>
      <xdr:colOff>369093</xdr:colOff>
      <xdr:row>3</xdr:row>
      <xdr:rowOff>154781</xdr:rowOff>
    </xdr:from>
    <xdr:to>
      <xdr:col>5</xdr:col>
      <xdr:colOff>1308991</xdr:colOff>
      <xdr:row>5</xdr:row>
      <xdr:rowOff>30956</xdr:rowOff>
    </xdr:to>
    <xdr:grpSp>
      <xdr:nvGrpSpPr>
        <xdr:cNvPr id="9" name="Agrupar 4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GrpSpPr/>
      </xdr:nvGrpSpPr>
      <xdr:grpSpPr>
        <a:xfrm>
          <a:off x="9346406" y="726281"/>
          <a:ext cx="939898" cy="257175"/>
          <a:chOff x="7817675" y="768144"/>
          <a:chExt cx="918516" cy="249238"/>
        </a:xfrm>
      </xdr:grpSpPr>
      <xdr:sp macro="" textlink="">
        <xdr:nvSpPr>
          <xdr:cNvPr id="10" name="Retângulo Arredondado 48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200-00000A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10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11" name="Seta para a Direita 55">
            <a:extLst>
              <a:ext uri="{FF2B5EF4-FFF2-40B4-BE49-F238E27FC236}">
                <a16:creationId xmlns:a16="http://schemas.microsoft.com/office/drawing/2014/main" id="{00000000-0008-0000-0200-00000B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</xdr:grpSp>
    <xdr:clientData/>
  </xdr:twoCellAnchor>
  <xdr:twoCellAnchor editAs="oneCell">
    <xdr:from>
      <xdr:col>5</xdr:col>
      <xdr:colOff>297656</xdr:colOff>
      <xdr:row>6</xdr:row>
      <xdr:rowOff>1</xdr:rowOff>
    </xdr:from>
    <xdr:to>
      <xdr:col>5</xdr:col>
      <xdr:colOff>1288256</xdr:colOff>
      <xdr:row>7</xdr:row>
      <xdr:rowOff>65088</xdr:rowOff>
    </xdr:to>
    <xdr:pic>
      <xdr:nvPicPr>
        <xdr:cNvPr id="12" name="Imagem 11" descr="Descrição: Cemig GT color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4969" y="1143001"/>
          <a:ext cx="990600" cy="374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35718</xdr:colOff>
      <xdr:row>5</xdr:row>
      <xdr:rowOff>173483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406062" cy="1125983"/>
        </a:xfrm>
        <a:prstGeom prst="rect">
          <a:avLst/>
        </a:prstGeom>
      </xdr:spPr>
    </xdr:pic>
    <xdr:clientData/>
  </xdr:twoCellAnchor>
  <xdr:twoCellAnchor>
    <xdr:from>
      <xdr:col>1</xdr:col>
      <xdr:colOff>992188</xdr:colOff>
      <xdr:row>1</xdr:row>
      <xdr:rowOff>79372</xdr:rowOff>
    </xdr:from>
    <xdr:to>
      <xdr:col>7</xdr:col>
      <xdr:colOff>0</xdr:colOff>
      <xdr:row>3</xdr:row>
      <xdr:rowOff>134934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1833563" y="261935"/>
          <a:ext cx="7191375" cy="4206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200">
              <a:solidFill>
                <a:srgbClr val="008228"/>
              </a:solidFill>
              <a:latin typeface="Arial Black" panose="020B0A04020102020204" pitchFamily="34" charset="0"/>
            </a:rPr>
            <a:t>2.2 CUSTOS E DESPESAS OPERACIONAIS</a:t>
          </a:r>
        </a:p>
      </xdr:txBody>
    </xdr:sp>
    <xdr:clientData/>
  </xdr:twoCellAnchor>
  <xdr:twoCellAnchor>
    <xdr:from>
      <xdr:col>5</xdr:col>
      <xdr:colOff>708574</xdr:colOff>
      <xdr:row>4</xdr:row>
      <xdr:rowOff>58956</xdr:rowOff>
    </xdr:from>
    <xdr:to>
      <xdr:col>5</xdr:col>
      <xdr:colOff>1544988</xdr:colOff>
      <xdr:row>5</xdr:row>
      <xdr:rowOff>102973</xdr:rowOff>
    </xdr:to>
    <xdr:grpSp>
      <xdr:nvGrpSpPr>
        <xdr:cNvPr id="5" name="Agrupar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pSpPr/>
      </xdr:nvGrpSpPr>
      <xdr:grpSpPr>
        <a:xfrm>
          <a:off x="9471574" y="820956"/>
          <a:ext cx="836414" cy="234517"/>
          <a:chOff x="7817675" y="768144"/>
          <a:chExt cx="918516" cy="249238"/>
        </a:xfrm>
      </xdr:grpSpPr>
      <xdr:sp macro="" textlink="">
        <xdr:nvSpPr>
          <xdr:cNvPr id="6" name="Retângulo Arredondado 5">
            <a:extLst>
              <a:ext uri="{FF2B5EF4-FFF2-40B4-BE49-F238E27FC236}">
                <a16:creationId xmlns:a16="http://schemas.microsoft.com/office/drawing/2014/main" id="{00000000-0008-0000-0300-000006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7" name="Seta para a Direita 6">
            <a:extLst>
              <a:ext uri="{FF2B5EF4-FFF2-40B4-BE49-F238E27FC236}">
                <a16:creationId xmlns:a16="http://schemas.microsoft.com/office/drawing/2014/main" id="{00000000-0008-0000-0300-000007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  <xdr:twoCellAnchor editAs="oneCell">
    <xdr:from>
      <xdr:col>5</xdr:col>
      <xdr:colOff>571500</xdr:colOff>
      <xdr:row>6</xdr:row>
      <xdr:rowOff>35719</xdr:rowOff>
    </xdr:from>
    <xdr:to>
      <xdr:col>5</xdr:col>
      <xdr:colOff>1562100</xdr:colOff>
      <xdr:row>7</xdr:row>
      <xdr:rowOff>219869</xdr:rowOff>
    </xdr:to>
    <xdr:pic>
      <xdr:nvPicPr>
        <xdr:cNvPr id="9" name="Imagem 8" descr="Descrição: Cemig GT color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0" y="1178719"/>
          <a:ext cx="990600" cy="374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0</xdr:colOff>
      <xdr:row>5</xdr:row>
      <xdr:rowOff>165546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799094" cy="1118046"/>
        </a:xfrm>
        <a:prstGeom prst="rect">
          <a:avLst/>
        </a:prstGeom>
      </xdr:spPr>
    </xdr:pic>
    <xdr:clientData/>
  </xdr:twoCellAnchor>
  <xdr:twoCellAnchor>
    <xdr:from>
      <xdr:col>1</xdr:col>
      <xdr:colOff>300037</xdr:colOff>
      <xdr:row>0</xdr:row>
      <xdr:rowOff>134938</xdr:rowOff>
    </xdr:from>
    <xdr:to>
      <xdr:col>9</xdr:col>
      <xdr:colOff>531812</xdr:colOff>
      <xdr:row>4</xdr:row>
      <xdr:rowOff>34926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1363662" y="134938"/>
          <a:ext cx="7431088" cy="6302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3600">
              <a:solidFill>
                <a:srgbClr val="008228"/>
              </a:solidFill>
              <a:latin typeface="Arial Black" panose="020B0A04020102020204" pitchFamily="34" charset="0"/>
            </a:rPr>
            <a:t>2.3 LAJIDA</a:t>
          </a:r>
        </a:p>
      </xdr:txBody>
    </xdr:sp>
    <xdr:clientData/>
  </xdr:twoCellAnchor>
  <xdr:twoCellAnchor>
    <xdr:from>
      <xdr:col>8</xdr:col>
      <xdr:colOff>367259</xdr:colOff>
      <xdr:row>4</xdr:row>
      <xdr:rowOff>51018</xdr:rowOff>
    </xdr:from>
    <xdr:to>
      <xdr:col>9</xdr:col>
      <xdr:colOff>679798</xdr:colOff>
      <xdr:row>5</xdr:row>
      <xdr:rowOff>95035</xdr:rowOff>
    </xdr:to>
    <xdr:grpSp>
      <xdr:nvGrpSpPr>
        <xdr:cNvPr id="5" name="Agrupar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pSpPr/>
      </xdr:nvGrpSpPr>
      <xdr:grpSpPr>
        <a:xfrm>
          <a:off x="10963822" y="813018"/>
          <a:ext cx="812601" cy="234517"/>
          <a:chOff x="7817675" y="768144"/>
          <a:chExt cx="918516" cy="249238"/>
        </a:xfrm>
      </xdr:grpSpPr>
      <xdr:sp macro="" textlink="">
        <xdr:nvSpPr>
          <xdr:cNvPr id="6" name="Retângulo Arredondado 5">
            <a:extLst>
              <a:ext uri="{FF2B5EF4-FFF2-40B4-BE49-F238E27FC236}">
                <a16:creationId xmlns:a16="http://schemas.microsoft.com/office/drawing/2014/main" id="{00000000-0008-0000-0400-000006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7" name="Seta para a Direita 6">
            <a:extLst>
              <a:ext uri="{FF2B5EF4-FFF2-40B4-BE49-F238E27FC236}">
                <a16:creationId xmlns:a16="http://schemas.microsoft.com/office/drawing/2014/main" id="{00000000-0008-0000-0400-000007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  <xdr:twoCellAnchor editAs="oneCell">
    <xdr:from>
      <xdr:col>7</xdr:col>
      <xdr:colOff>83344</xdr:colOff>
      <xdr:row>5</xdr:row>
      <xdr:rowOff>238125</xdr:rowOff>
    </xdr:from>
    <xdr:to>
      <xdr:col>8</xdr:col>
      <xdr:colOff>2381</xdr:colOff>
      <xdr:row>6</xdr:row>
      <xdr:rowOff>255587</xdr:rowOff>
    </xdr:to>
    <xdr:pic>
      <xdr:nvPicPr>
        <xdr:cNvPr id="9" name="Imagem 8" descr="Descrição: Cemig GT color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08344" y="1190625"/>
          <a:ext cx="990600" cy="374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23812</xdr:colOff>
      <xdr:row>5</xdr:row>
      <xdr:rowOff>157609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168062" cy="1110109"/>
        </a:xfrm>
        <a:prstGeom prst="rect">
          <a:avLst/>
        </a:prstGeom>
      </xdr:spPr>
    </xdr:pic>
    <xdr:clientData/>
  </xdr:twoCellAnchor>
  <xdr:twoCellAnchor>
    <xdr:from>
      <xdr:col>1</xdr:col>
      <xdr:colOff>774699</xdr:colOff>
      <xdr:row>1</xdr:row>
      <xdr:rowOff>44450</xdr:rowOff>
    </xdr:from>
    <xdr:to>
      <xdr:col>6</xdr:col>
      <xdr:colOff>952500</xdr:colOff>
      <xdr:row>4</xdr:row>
      <xdr:rowOff>122238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1841499" y="228600"/>
          <a:ext cx="7162801" cy="6302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800">
              <a:solidFill>
                <a:srgbClr val="008228"/>
              </a:solidFill>
              <a:latin typeface="Arial Black" panose="020B0A04020102020204" pitchFamily="34" charset="0"/>
            </a:rPr>
            <a:t>2.4 RESULTADO FINANCEIRO</a:t>
          </a:r>
        </a:p>
      </xdr:txBody>
    </xdr:sp>
    <xdr:clientData/>
  </xdr:twoCellAnchor>
  <xdr:twoCellAnchor>
    <xdr:from>
      <xdr:col>6</xdr:col>
      <xdr:colOff>84682</xdr:colOff>
      <xdr:row>4</xdr:row>
      <xdr:rowOff>54191</xdr:rowOff>
    </xdr:from>
    <xdr:to>
      <xdr:col>6</xdr:col>
      <xdr:colOff>921096</xdr:colOff>
      <xdr:row>5</xdr:row>
      <xdr:rowOff>96621</xdr:rowOff>
    </xdr:to>
    <xdr:grpSp>
      <xdr:nvGrpSpPr>
        <xdr:cNvPr id="5" name="Agrupar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pSpPr/>
      </xdr:nvGrpSpPr>
      <xdr:grpSpPr>
        <a:xfrm>
          <a:off x="10300245" y="816191"/>
          <a:ext cx="836414" cy="232930"/>
          <a:chOff x="7817675" y="768144"/>
          <a:chExt cx="918516" cy="249238"/>
        </a:xfrm>
      </xdr:grpSpPr>
      <xdr:sp macro="" textlink="">
        <xdr:nvSpPr>
          <xdr:cNvPr id="6" name="Retângulo Arredondado 5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500-000006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7" name="Seta para a Direita 6">
            <a:extLst>
              <a:ext uri="{FF2B5EF4-FFF2-40B4-BE49-F238E27FC236}">
                <a16:creationId xmlns:a16="http://schemas.microsoft.com/office/drawing/2014/main" id="{00000000-0008-0000-0500-000007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  <xdr:twoCellAnchor editAs="oneCell">
    <xdr:from>
      <xdr:col>5</xdr:col>
      <xdr:colOff>345281</xdr:colOff>
      <xdr:row>5</xdr:row>
      <xdr:rowOff>154781</xdr:rowOff>
    </xdr:from>
    <xdr:to>
      <xdr:col>5</xdr:col>
      <xdr:colOff>1335881</xdr:colOff>
      <xdr:row>6</xdr:row>
      <xdr:rowOff>255587</xdr:rowOff>
    </xdr:to>
    <xdr:pic>
      <xdr:nvPicPr>
        <xdr:cNvPr id="9" name="Imagem 8" descr="Descrição: Cemig GT color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8281" y="1107281"/>
          <a:ext cx="990600" cy="374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23813</xdr:colOff>
      <xdr:row>5</xdr:row>
      <xdr:rowOff>144909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941344" cy="1097409"/>
        </a:xfrm>
        <a:prstGeom prst="rect">
          <a:avLst/>
        </a:prstGeom>
      </xdr:spPr>
    </xdr:pic>
    <xdr:clientData/>
  </xdr:twoCellAnchor>
  <xdr:twoCellAnchor>
    <xdr:from>
      <xdr:col>1</xdr:col>
      <xdr:colOff>800100</xdr:colOff>
      <xdr:row>1</xdr:row>
      <xdr:rowOff>44450</xdr:rowOff>
    </xdr:from>
    <xdr:to>
      <xdr:col>8</xdr:col>
      <xdr:colOff>0</xdr:colOff>
      <xdr:row>4</xdr:row>
      <xdr:rowOff>115888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 txBox="1"/>
      </xdr:nvSpPr>
      <xdr:spPr>
        <a:xfrm>
          <a:off x="1816100" y="228600"/>
          <a:ext cx="7169150" cy="6302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800">
              <a:solidFill>
                <a:srgbClr val="008228"/>
              </a:solidFill>
              <a:latin typeface="Arial Black" panose="020B0A04020102020204" pitchFamily="34" charset="0"/>
            </a:rPr>
            <a:t>2.5 ENDIVIDAMENTO</a:t>
          </a:r>
        </a:p>
      </xdr:txBody>
    </xdr:sp>
    <xdr:clientData/>
  </xdr:twoCellAnchor>
  <xdr:twoCellAnchor editAs="oneCell">
    <xdr:from>
      <xdr:col>6</xdr:col>
      <xdr:colOff>583405</xdr:colOff>
      <xdr:row>6</xdr:row>
      <xdr:rowOff>59531</xdr:rowOff>
    </xdr:from>
    <xdr:to>
      <xdr:col>7</xdr:col>
      <xdr:colOff>635793</xdr:colOff>
      <xdr:row>7</xdr:row>
      <xdr:rowOff>112712</xdr:rowOff>
    </xdr:to>
    <xdr:pic>
      <xdr:nvPicPr>
        <xdr:cNvPr id="11" name="Imagem 10" descr="Descrição: Cemig GT color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218" y="1202531"/>
          <a:ext cx="885825" cy="303212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6</xdr:col>
      <xdr:colOff>595312</xdr:colOff>
      <xdr:row>3</xdr:row>
      <xdr:rowOff>178594</xdr:rowOff>
    </xdr:from>
    <xdr:to>
      <xdr:col>7</xdr:col>
      <xdr:colOff>598289</xdr:colOff>
      <xdr:row>5</xdr:row>
      <xdr:rowOff>30524</xdr:rowOff>
    </xdr:to>
    <xdr:grpSp>
      <xdr:nvGrpSpPr>
        <xdr:cNvPr id="12" name="Agrupar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GrpSpPr/>
      </xdr:nvGrpSpPr>
      <xdr:grpSpPr>
        <a:xfrm>
          <a:off x="5953125" y="750094"/>
          <a:ext cx="836414" cy="232930"/>
          <a:chOff x="7817675" y="768144"/>
          <a:chExt cx="918516" cy="249238"/>
        </a:xfrm>
      </xdr:grpSpPr>
      <xdr:sp macro="" textlink="">
        <xdr:nvSpPr>
          <xdr:cNvPr id="13" name="Retângulo Arredondado 5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600-00000D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14" name="Seta para a Direita 6">
            <a:extLst>
              <a:ext uri="{FF2B5EF4-FFF2-40B4-BE49-F238E27FC236}">
                <a16:creationId xmlns:a16="http://schemas.microsoft.com/office/drawing/2014/main" id="{00000000-0008-0000-0600-00000E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0</xdr:colOff>
      <xdr:row>5</xdr:row>
      <xdr:rowOff>152847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032875" cy="1073597"/>
        </a:xfrm>
        <a:prstGeom prst="rect">
          <a:avLst/>
        </a:prstGeom>
      </xdr:spPr>
    </xdr:pic>
    <xdr:clientData/>
  </xdr:twoCellAnchor>
  <xdr:twoCellAnchor>
    <xdr:from>
      <xdr:col>1</xdr:col>
      <xdr:colOff>809625</xdr:colOff>
      <xdr:row>1</xdr:row>
      <xdr:rowOff>42863</xdr:rowOff>
    </xdr:from>
    <xdr:to>
      <xdr:col>5</xdr:col>
      <xdr:colOff>0</xdr:colOff>
      <xdr:row>4</xdr:row>
      <xdr:rowOff>117476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 txBox="1"/>
      </xdr:nvSpPr>
      <xdr:spPr>
        <a:xfrm>
          <a:off x="1770063" y="225426"/>
          <a:ext cx="7048500" cy="622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800">
              <a:solidFill>
                <a:srgbClr val="008228"/>
              </a:solidFill>
              <a:latin typeface="Arial Black" panose="020B0A04020102020204" pitchFamily="34" charset="0"/>
            </a:rPr>
            <a:t>2.6 INVESTIMENTOS</a:t>
          </a:r>
        </a:p>
      </xdr:txBody>
    </xdr:sp>
    <xdr:clientData/>
  </xdr:twoCellAnchor>
  <xdr:twoCellAnchor>
    <xdr:from>
      <xdr:col>4</xdr:col>
      <xdr:colOff>388939</xdr:colOff>
      <xdr:row>4</xdr:row>
      <xdr:rowOff>39689</xdr:rowOff>
    </xdr:from>
    <xdr:to>
      <xdr:col>4</xdr:col>
      <xdr:colOff>1225353</xdr:colOff>
      <xdr:row>5</xdr:row>
      <xdr:rowOff>82119</xdr:rowOff>
    </xdr:to>
    <xdr:grpSp>
      <xdr:nvGrpSpPr>
        <xdr:cNvPr id="5" name="Agrupar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GrpSpPr/>
      </xdr:nvGrpSpPr>
      <xdr:grpSpPr>
        <a:xfrm>
          <a:off x="7592220" y="801689"/>
          <a:ext cx="836414" cy="232930"/>
          <a:chOff x="7817675" y="768144"/>
          <a:chExt cx="918516" cy="249238"/>
        </a:xfrm>
      </xdr:grpSpPr>
      <xdr:sp macro="" textlink="">
        <xdr:nvSpPr>
          <xdr:cNvPr id="6" name="Retângulo Arredondado 5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700-000006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7" name="Seta para a Direita 6">
            <a:extLst>
              <a:ext uri="{FF2B5EF4-FFF2-40B4-BE49-F238E27FC236}">
                <a16:creationId xmlns:a16="http://schemas.microsoft.com/office/drawing/2014/main" id="{00000000-0008-0000-0700-000007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  <xdr:twoCellAnchor editAs="oneCell">
    <xdr:from>
      <xdr:col>4</xdr:col>
      <xdr:colOff>178594</xdr:colOff>
      <xdr:row>6</xdr:row>
      <xdr:rowOff>23813</xdr:rowOff>
    </xdr:from>
    <xdr:to>
      <xdr:col>4</xdr:col>
      <xdr:colOff>1169194</xdr:colOff>
      <xdr:row>7</xdr:row>
      <xdr:rowOff>136525</xdr:rowOff>
    </xdr:to>
    <xdr:pic>
      <xdr:nvPicPr>
        <xdr:cNvPr id="9" name="Imagem 8" descr="Descrição: Cemig GT color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81875" y="1166813"/>
          <a:ext cx="990600" cy="374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16383</xdr:col>
      <xdr:colOff>34132</xdr:colOff>
      <xdr:row>4</xdr:row>
      <xdr:rowOff>329060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834438" cy="1065660"/>
        </a:xfrm>
        <a:prstGeom prst="rect">
          <a:avLst/>
        </a:prstGeom>
      </xdr:spPr>
    </xdr:pic>
    <xdr:clientData/>
  </xdr:twoCellAnchor>
  <xdr:twoCellAnchor>
    <xdr:from>
      <xdr:col>1</xdr:col>
      <xdr:colOff>735013</xdr:colOff>
      <xdr:row>0</xdr:row>
      <xdr:rowOff>60326</xdr:rowOff>
    </xdr:from>
    <xdr:to>
      <xdr:col>5</xdr:col>
      <xdr:colOff>0</xdr:colOff>
      <xdr:row>4</xdr:row>
      <xdr:rowOff>381000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 txBox="1"/>
      </xdr:nvSpPr>
      <xdr:spPr>
        <a:xfrm>
          <a:off x="1712913" y="60326"/>
          <a:ext cx="6669087" cy="10572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  <a:t>3.1 BALANÇOS PATRIMONIAIS</a:t>
          </a:r>
          <a:b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</a:br>
          <a: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  <a:t>ATIVO</a:t>
          </a:r>
        </a:p>
      </xdr:txBody>
    </xdr:sp>
    <xdr:clientData/>
  </xdr:twoCellAnchor>
  <xdr:twoCellAnchor>
    <xdr:from>
      <xdr:col>3</xdr:col>
      <xdr:colOff>1198564</xdr:colOff>
      <xdr:row>4</xdr:row>
      <xdr:rowOff>31751</xdr:rowOff>
    </xdr:from>
    <xdr:to>
      <xdr:col>4</xdr:col>
      <xdr:colOff>780853</xdr:colOff>
      <xdr:row>4</xdr:row>
      <xdr:rowOff>256744</xdr:rowOff>
    </xdr:to>
    <xdr:grpSp>
      <xdr:nvGrpSpPr>
        <xdr:cNvPr id="5" name="Agrupar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GrpSpPr/>
      </xdr:nvGrpSpPr>
      <xdr:grpSpPr>
        <a:xfrm>
          <a:off x="7189789" y="793751"/>
          <a:ext cx="763389" cy="224993"/>
          <a:chOff x="7817675" y="768144"/>
          <a:chExt cx="918516" cy="249238"/>
        </a:xfrm>
      </xdr:grpSpPr>
      <xdr:sp macro="" textlink="">
        <xdr:nvSpPr>
          <xdr:cNvPr id="6" name="Retângulo Arredondado 5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800-000006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7" name="Seta para a Direita 6">
            <a:extLst>
              <a:ext uri="{FF2B5EF4-FFF2-40B4-BE49-F238E27FC236}">
                <a16:creationId xmlns:a16="http://schemas.microsoft.com/office/drawing/2014/main" id="{00000000-0008-0000-0800-000007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  <xdr:twoCellAnchor editAs="oneCell">
    <xdr:from>
      <xdr:col>3</xdr:col>
      <xdr:colOff>95250</xdr:colOff>
      <xdr:row>4</xdr:row>
      <xdr:rowOff>392907</xdr:rowOff>
    </xdr:from>
    <xdr:to>
      <xdr:col>3</xdr:col>
      <xdr:colOff>1085850</xdr:colOff>
      <xdr:row>6</xdr:row>
      <xdr:rowOff>172244</xdr:rowOff>
    </xdr:to>
    <xdr:pic>
      <xdr:nvPicPr>
        <xdr:cNvPr id="9" name="Imagem 8" descr="Descrição: Cemig GT color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1154907"/>
          <a:ext cx="990600" cy="374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c055894\AppData\Local\Microsoft\Windows\INetCache\Content.Outlook\Y1YZNJJ9\teste_atualizado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ORPARQ1\Groups\SA\PCPM\ESTATISTICA\Balanco_Energia_PCAR\2020\Balan&#231;o%20de%20Energia%20El&#233;trica_2020_2011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ol pot inst"/>
      <sheetName val="Evol GF"/>
      <sheetName val="16032020"/>
      <sheetName val="10022020"/>
      <sheetName val="resumo"/>
      <sheetName val="06122019"/>
      <sheetName val="21082019"/>
      <sheetName val="23072019"/>
      <sheetName val="05062019"/>
      <sheetName val="01052019"/>
      <sheetName val="11012019"/>
      <sheetName val="31122018 (2)"/>
      <sheetName val="31122017 (2)"/>
      <sheetName val="31122018"/>
      <sheetName val="20122018"/>
      <sheetName val="28112018"/>
      <sheetName val="01082018"/>
      <sheetName val="01062018"/>
      <sheetName val="01032018"/>
      <sheetName val="01012018"/>
      <sheetName val="01122017"/>
      <sheetName val="30102017"/>
      <sheetName val="27092017"/>
      <sheetName val="08092017"/>
      <sheetName val="19072017"/>
      <sheetName val="20042017"/>
      <sheetName val="31032017"/>
      <sheetName val="20F (3)"/>
      <sheetName val="31122016"/>
      <sheetName val="04112016"/>
      <sheetName val="05082016"/>
      <sheetName val="29062016"/>
      <sheetName val="18062016"/>
      <sheetName val="19052016"/>
      <sheetName val="28042016"/>
      <sheetName val="20042016"/>
      <sheetName val="13012016"/>
      <sheetName val="06012016"/>
      <sheetName val="01082015"/>
      <sheetName val="04032015"/>
      <sheetName val="27022015"/>
      <sheetName val="31122014"/>
      <sheetName val="14122014"/>
      <sheetName val="Power View2"/>
      <sheetName val="referência"/>
      <sheetName val="20F (2)"/>
      <sheetName val="20F"/>
      <sheetName val="Dow Jones 2018"/>
      <sheetName val="teste_atualizado1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ARMES"/>
      <sheetName val="Confere"/>
      <sheetName val="Configurações"/>
      <sheetName val="RESUMO 20F (Sem Cruzamento)"/>
      <sheetName val="Infograma"/>
      <sheetName val="RESUMO 20F"/>
      <sheetName val="PlanejamentoC&amp;V"/>
      <sheetName val="CEMIG HOLDING_APENAS_INTEGRAIS"/>
      <sheetName val="EnergiaSecundaria"/>
      <sheetName val="SazoCCEAR"/>
      <sheetName val="Dados_PC-PM"/>
      <sheetName val="CEMIG D"/>
      <sheetName val="CEMIG G"/>
      <sheetName val="CEMIG_Conv"/>
      <sheetName val="CEMIG_I0"/>
      <sheetName val="CEMIG_I1"/>
      <sheetName val="CEMIG_I5"/>
      <sheetName val="CEMIG_I8"/>
      <sheetName val="CEMIG_2I5"/>
      <sheetName val="CEMIG PCH G"/>
      <sheetName val="CEMIG PCH I1"/>
      <sheetName val="CEMIG PCH I5"/>
      <sheetName val="HORIZONTES G"/>
      <sheetName val="HORIZONTES I1 G"/>
      <sheetName val="HORIZONTES I5 G"/>
      <sheetName val="ROSAL G"/>
      <sheetName val="SA CARVALHO G"/>
      <sheetName val="SPE G"/>
      <sheetName val="SPE TRES MARIAS"/>
      <sheetName val="SPE CAMARGOS"/>
      <sheetName val="SPE ITUTINGA"/>
      <sheetName val="SPE SALTO GRANDE"/>
      <sheetName val="SPE GERA LESTE"/>
      <sheetName val="SPE GERA OESTE"/>
      <sheetName val="SPE GERA SUL"/>
    </sheetNames>
    <sheetDataSet>
      <sheetData sheetId="0"/>
      <sheetData sheetId="1"/>
      <sheetData sheetId="2"/>
      <sheetData sheetId="3"/>
      <sheetData sheetId="4">
        <row r="5">
          <cell r="F5">
            <v>55379.812770016986</v>
          </cell>
        </row>
        <row r="69">
          <cell r="C69">
            <v>4644.3735529059995</v>
          </cell>
          <cell r="F69">
            <v>1653.77277</v>
          </cell>
        </row>
        <row r="71">
          <cell r="C71">
            <v>0</v>
          </cell>
          <cell r="F71">
            <v>18695.844971179999</v>
          </cell>
        </row>
        <row r="73">
          <cell r="C73">
            <v>-104.93577017599999</v>
          </cell>
          <cell r="F73">
            <v>0</v>
          </cell>
        </row>
        <row r="75">
          <cell r="C75">
            <v>13982.435984447997</v>
          </cell>
          <cell r="F75">
            <v>3010.9038040819996</v>
          </cell>
        </row>
        <row r="77">
          <cell r="C77">
            <v>3444.6040327669998</v>
          </cell>
          <cell r="F77">
            <v>1070.2188137750002</v>
          </cell>
        </row>
        <row r="79">
          <cell r="C79">
            <v>2464.2625590919997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8"/>
  <sheetViews>
    <sheetView showGridLines="0" showRowColHeaders="0" tabSelected="1" zoomScale="80" zoomScaleNormal="80" workbookViewId="0">
      <selection activeCell="C19" sqref="C19"/>
    </sheetView>
  </sheetViews>
  <sheetFormatPr defaultColWidth="0" defaultRowHeight="15" zeroHeight="1" x14ac:dyDescent="0.25"/>
  <cols>
    <col min="1" max="12" width="8.7109375" style="1" customWidth="1"/>
    <col min="13" max="15" width="8.7109375" style="1" hidden="1" customWidth="1"/>
    <col min="16" max="16384" width="8.7109375" style="1" hidden="1"/>
  </cols>
  <sheetData>
    <row r="1" spans="13:15" x14ac:dyDescent="0.25">
      <c r="M1" s="22"/>
      <c r="N1" s="22"/>
      <c r="O1" s="22"/>
    </row>
    <row r="2" spans="13:15" x14ac:dyDescent="0.25">
      <c r="M2" s="22"/>
      <c r="N2" s="22"/>
      <c r="O2" s="22"/>
    </row>
    <row r="3" spans="13:15" x14ac:dyDescent="0.25">
      <c r="M3" s="22"/>
      <c r="N3" s="22"/>
      <c r="O3" s="22"/>
    </row>
    <row r="4" spans="13:15" x14ac:dyDescent="0.25">
      <c r="M4" s="22"/>
      <c r="N4" s="22"/>
      <c r="O4" s="22"/>
    </row>
    <row r="5" spans="13:15" x14ac:dyDescent="0.25">
      <c r="M5" s="22"/>
      <c r="N5" s="22"/>
      <c r="O5" s="22"/>
    </row>
    <row r="6" spans="13:15" x14ac:dyDescent="0.25">
      <c r="M6" s="22"/>
      <c r="N6" s="22"/>
      <c r="O6" s="22"/>
    </row>
    <row r="7" spans="13:15" x14ac:dyDescent="0.25">
      <c r="M7" s="22"/>
      <c r="N7" s="22"/>
      <c r="O7" s="22"/>
    </row>
    <row r="8" spans="13:15" x14ac:dyDescent="0.25">
      <c r="M8" s="22"/>
      <c r="N8" s="22"/>
      <c r="O8" s="22"/>
    </row>
    <row r="9" spans="13:15" x14ac:dyDescent="0.25">
      <c r="M9" s="22"/>
      <c r="N9" s="22"/>
      <c r="O9" s="22"/>
    </row>
    <row r="10" spans="13:15" x14ac:dyDescent="0.25">
      <c r="M10" s="22"/>
      <c r="N10" s="22"/>
      <c r="O10" s="22"/>
    </row>
    <row r="11" spans="13:15" x14ac:dyDescent="0.25">
      <c r="M11" s="22"/>
      <c r="N11" s="22"/>
      <c r="O11" s="22"/>
    </row>
    <row r="12" spans="13:15" x14ac:dyDescent="0.25">
      <c r="M12" s="22"/>
      <c r="N12" s="22"/>
      <c r="O12" s="22"/>
    </row>
    <row r="13" spans="13:15" x14ac:dyDescent="0.25">
      <c r="M13" s="22"/>
      <c r="N13" s="22"/>
      <c r="O13" s="22"/>
    </row>
    <row r="14" spans="13:15" x14ac:dyDescent="0.25">
      <c r="M14" s="22"/>
      <c r="N14" s="22"/>
      <c r="O14" s="22"/>
    </row>
    <row r="15" spans="13:15" x14ac:dyDescent="0.25">
      <c r="M15" s="22"/>
      <c r="N15" s="22"/>
      <c r="O15" s="22"/>
    </row>
    <row r="16" spans="13:15" x14ac:dyDescent="0.25">
      <c r="M16" s="22"/>
      <c r="N16" s="22"/>
      <c r="O16" s="22"/>
    </row>
    <row r="17" spans="13:15" x14ac:dyDescent="0.25">
      <c r="M17" s="22"/>
      <c r="N17" s="22"/>
      <c r="O17" s="22"/>
    </row>
    <row r="18" spans="13:15" x14ac:dyDescent="0.25">
      <c r="M18" s="22"/>
      <c r="N18" s="22"/>
      <c r="O18" s="22"/>
    </row>
    <row r="19" spans="13:15" x14ac:dyDescent="0.25">
      <c r="M19" s="22"/>
      <c r="N19" s="22"/>
      <c r="O19" s="22"/>
    </row>
    <row r="20" spans="13:15" x14ac:dyDescent="0.25">
      <c r="M20" s="22"/>
      <c r="N20" s="22"/>
      <c r="O20" s="22"/>
    </row>
    <row r="21" spans="13:15" x14ac:dyDescent="0.25">
      <c r="M21" s="22"/>
      <c r="N21" s="22"/>
      <c r="O21" s="22"/>
    </row>
    <row r="22" spans="13:15" x14ac:dyDescent="0.25">
      <c r="M22" s="22"/>
      <c r="N22" s="22"/>
      <c r="O22" s="22"/>
    </row>
    <row r="23" spans="13:15" x14ac:dyDescent="0.25">
      <c r="M23" s="22"/>
      <c r="N23" s="22"/>
      <c r="O23" s="22"/>
    </row>
    <row r="24" spans="13:15" x14ac:dyDescent="0.25">
      <c r="M24" s="22"/>
      <c r="N24" s="22"/>
      <c r="O24" s="22"/>
    </row>
    <row r="25" spans="13:15" x14ac:dyDescent="0.25">
      <c r="M25" s="22"/>
      <c r="N25" s="22"/>
      <c r="O25" s="22"/>
    </row>
    <row r="26" spans="13:15" x14ac:dyDescent="0.25">
      <c r="M26" s="22"/>
      <c r="N26" s="22"/>
      <c r="O26" s="22"/>
    </row>
    <row r="27" spans="13:15" x14ac:dyDescent="0.25">
      <c r="M27" s="22"/>
      <c r="N27" s="22"/>
      <c r="O27" s="22"/>
    </row>
    <row r="28" spans="13:15" x14ac:dyDescent="0.25">
      <c r="M28" s="22"/>
      <c r="N28" s="22"/>
      <c r="O28" s="22"/>
    </row>
  </sheetData>
  <pageMargins left="0.511811024" right="0.511811024" top="0.78740157499999996" bottom="0.78740157499999996" header="0.31496062000000002" footer="0.31496062000000002"/>
  <pageSetup paperSize="9" orientation="landscape" horizontalDpi="300" verticalDpi="300" r:id="rId1"/>
  <headerFooter>
    <oddFooter>&amp;R_x000D_&amp;1#&amp;"Calibri"&amp;10&amp;K000000 Classificação: Direcionado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52"/>
  <sheetViews>
    <sheetView showGridLines="0" showRowColHeaders="0" topLeftCell="A34" zoomScale="80" zoomScaleNormal="80" workbookViewId="0">
      <selection activeCell="D18" sqref="D18"/>
    </sheetView>
  </sheetViews>
  <sheetFormatPr defaultColWidth="0" defaultRowHeight="15" zeroHeight="1" x14ac:dyDescent="0.25"/>
  <cols>
    <col min="1" max="1" width="10.85546875" customWidth="1"/>
    <col min="2" max="2" width="61.85546875" bestFit="1" customWidth="1"/>
    <col min="3" max="3" width="15.85546875" customWidth="1"/>
    <col min="4" max="4" width="18.85546875" customWidth="1"/>
    <col min="5" max="5" width="12.5703125" customWidth="1"/>
    <col min="6" max="16384" width="8.7109375" hidden="1"/>
  </cols>
  <sheetData>
    <row r="1" spans="2:4" x14ac:dyDescent="0.25"/>
    <row r="2" spans="2:4" x14ac:dyDescent="0.25"/>
    <row r="3" spans="2:4" x14ac:dyDescent="0.25"/>
    <row r="4" spans="2:4" ht="17.25" customHeight="1" x14ac:dyDescent="0.25">
      <c r="B4" s="112"/>
      <c r="C4" s="113"/>
      <c r="D4" s="113"/>
    </row>
    <row r="5" spans="2:4" ht="17.25" customHeight="1" x14ac:dyDescent="0.25">
      <c r="B5" s="113"/>
      <c r="C5" s="113"/>
      <c r="D5" s="113"/>
    </row>
    <row r="6" spans="2:4" ht="17.25" customHeight="1" x14ac:dyDescent="0.25">
      <c r="B6" s="113"/>
      <c r="C6" s="113"/>
      <c r="D6" s="113"/>
    </row>
    <row r="7" spans="2:4" ht="20.45" customHeight="1" x14ac:dyDescent="0.25">
      <c r="B7" s="6" t="s">
        <v>0</v>
      </c>
      <c r="C7" s="2"/>
      <c r="D7" s="2"/>
    </row>
    <row r="8" spans="2:4" ht="20.45" customHeight="1" x14ac:dyDescent="0.25">
      <c r="B8" s="117"/>
      <c r="C8" s="106" t="s">
        <v>71</v>
      </c>
      <c r="D8" s="107"/>
    </row>
    <row r="9" spans="2:4" ht="20.45" customHeight="1" x14ac:dyDescent="0.25">
      <c r="B9" s="117"/>
      <c r="C9" s="40">
        <v>44104</v>
      </c>
      <c r="D9" s="40">
        <v>43830</v>
      </c>
    </row>
    <row r="10" spans="2:4" ht="20.45" customHeight="1" x14ac:dyDescent="0.25">
      <c r="B10" s="38" t="s">
        <v>121</v>
      </c>
      <c r="C10" s="87"/>
      <c r="D10" s="98"/>
    </row>
    <row r="11" spans="2:4" s="9" customFormat="1" ht="20.45" customHeight="1" x14ac:dyDescent="0.2">
      <c r="B11" s="36" t="s">
        <v>134</v>
      </c>
      <c r="C11" s="74">
        <v>1103848</v>
      </c>
      <c r="D11" s="99">
        <v>918098</v>
      </c>
    </row>
    <row r="12" spans="2:4" s="9" customFormat="1" ht="20.45" customHeight="1" x14ac:dyDescent="0.2">
      <c r="B12" s="36" t="s">
        <v>135</v>
      </c>
      <c r="C12" s="74">
        <v>440355</v>
      </c>
      <c r="D12" s="99">
        <v>422312</v>
      </c>
    </row>
    <row r="13" spans="2:4" s="9" customFormat="1" ht="20.45" customHeight="1" x14ac:dyDescent="0.2">
      <c r="B13" s="36" t="s">
        <v>136</v>
      </c>
      <c r="C13" s="74">
        <v>100275</v>
      </c>
      <c r="D13" s="99">
        <v>133868</v>
      </c>
    </row>
    <row r="14" spans="2:4" s="9" customFormat="1" ht="20.45" customHeight="1" x14ac:dyDescent="0.2">
      <c r="B14" s="36" t="s">
        <v>53</v>
      </c>
      <c r="C14" s="74">
        <v>116627</v>
      </c>
      <c r="D14" s="99">
        <v>51248</v>
      </c>
    </row>
    <row r="15" spans="2:4" s="9" customFormat="1" ht="20.45" customHeight="1" x14ac:dyDescent="0.2">
      <c r="B15" s="36" t="s">
        <v>137</v>
      </c>
      <c r="C15" s="74">
        <v>167120</v>
      </c>
      <c r="D15" s="99">
        <v>168785</v>
      </c>
    </row>
    <row r="16" spans="2:4" s="9" customFormat="1" ht="20.45" customHeight="1" x14ac:dyDescent="0.2">
      <c r="B16" s="36" t="s">
        <v>138</v>
      </c>
      <c r="C16" s="74">
        <v>64504</v>
      </c>
      <c r="D16" s="99">
        <v>62550</v>
      </c>
    </row>
    <row r="17" spans="2:4" s="9" customFormat="1" ht="20.45" customHeight="1" x14ac:dyDescent="0.2">
      <c r="B17" s="36" t="s">
        <v>37</v>
      </c>
      <c r="C17" s="74">
        <v>781769</v>
      </c>
      <c r="D17" s="99">
        <v>781769</v>
      </c>
    </row>
    <row r="18" spans="2:4" s="9" customFormat="1" ht="20.45" customHeight="1" x14ac:dyDescent="0.2">
      <c r="B18" s="36" t="s">
        <v>35</v>
      </c>
      <c r="C18" s="74">
        <v>57845</v>
      </c>
      <c r="D18" s="99">
        <v>51020</v>
      </c>
    </row>
    <row r="19" spans="2:4" s="9" customFormat="1" ht="20.45" customHeight="1" x14ac:dyDescent="0.2">
      <c r="B19" s="36" t="s">
        <v>142</v>
      </c>
      <c r="C19" s="74">
        <v>515887</v>
      </c>
      <c r="D19" s="99" t="s">
        <v>24</v>
      </c>
    </row>
    <row r="20" spans="2:4" s="9" customFormat="1" ht="20.45" customHeight="1" x14ac:dyDescent="0.2">
      <c r="B20" s="36" t="s">
        <v>38</v>
      </c>
      <c r="C20" s="74">
        <v>11815</v>
      </c>
      <c r="D20" s="99">
        <v>16724</v>
      </c>
    </row>
    <row r="21" spans="2:4" s="9" customFormat="1" ht="20.45" customHeight="1" x14ac:dyDescent="0.2">
      <c r="B21" s="36" t="s">
        <v>58</v>
      </c>
      <c r="C21" s="76">
        <v>157972</v>
      </c>
      <c r="D21" s="100">
        <v>169138</v>
      </c>
    </row>
    <row r="22" spans="2:4" s="9" customFormat="1" ht="20.45" customHeight="1" x14ac:dyDescent="0.2">
      <c r="B22" s="38" t="s">
        <v>125</v>
      </c>
      <c r="C22" s="78">
        <v>3518017</v>
      </c>
      <c r="D22" s="101">
        <v>2775512</v>
      </c>
    </row>
    <row r="23" spans="2:4" s="9" customFormat="1" ht="20.45" customHeight="1" x14ac:dyDescent="0.2">
      <c r="B23" s="36"/>
      <c r="C23" s="80"/>
      <c r="D23" s="102"/>
    </row>
    <row r="24" spans="2:4" s="9" customFormat="1" ht="20.45" customHeight="1" x14ac:dyDescent="0.2">
      <c r="B24" s="38" t="s">
        <v>126</v>
      </c>
      <c r="C24" s="80"/>
      <c r="D24" s="102"/>
    </row>
    <row r="25" spans="2:4" s="9" customFormat="1" ht="20.45" customHeight="1" x14ac:dyDescent="0.2">
      <c r="B25" s="36" t="s">
        <v>134</v>
      </c>
      <c r="C25" s="74">
        <v>8845011</v>
      </c>
      <c r="D25" s="99">
        <v>6968685</v>
      </c>
    </row>
    <row r="26" spans="2:4" s="9" customFormat="1" ht="20.45" customHeight="1" x14ac:dyDescent="0.2">
      <c r="B26" s="36" t="s">
        <v>50</v>
      </c>
      <c r="C26" s="74">
        <v>419456</v>
      </c>
      <c r="D26" s="99">
        <v>403108</v>
      </c>
    </row>
    <row r="27" spans="2:4" s="9" customFormat="1" ht="20.45" customHeight="1" x14ac:dyDescent="0.2">
      <c r="B27" s="36" t="s">
        <v>139</v>
      </c>
      <c r="C27" s="74">
        <v>60027</v>
      </c>
      <c r="D27" s="99">
        <v>45298</v>
      </c>
    </row>
    <row r="28" spans="2:4" s="9" customFormat="1" ht="20.45" customHeight="1" x14ac:dyDescent="0.2">
      <c r="B28" s="36" t="s">
        <v>140</v>
      </c>
      <c r="C28" s="74">
        <v>1389939</v>
      </c>
      <c r="D28" s="99">
        <v>1372337</v>
      </c>
    </row>
    <row r="29" spans="2:4" s="9" customFormat="1" ht="20.45" customHeight="1" x14ac:dyDescent="0.2">
      <c r="B29" s="36" t="s">
        <v>141</v>
      </c>
      <c r="C29" s="74">
        <v>414087</v>
      </c>
      <c r="D29" s="99">
        <v>400457</v>
      </c>
    </row>
    <row r="30" spans="2:4" s="9" customFormat="1" ht="20.45" customHeight="1" x14ac:dyDescent="0.2">
      <c r="B30" s="36" t="s">
        <v>142</v>
      </c>
      <c r="C30" s="74" t="s">
        <v>24</v>
      </c>
      <c r="D30" s="99">
        <v>482841</v>
      </c>
    </row>
    <row r="31" spans="2:4" s="9" customFormat="1" ht="20.45" customHeight="1" x14ac:dyDescent="0.2">
      <c r="B31" s="36" t="s">
        <v>38</v>
      </c>
      <c r="C31" s="74">
        <v>35102</v>
      </c>
      <c r="D31" s="99">
        <v>38335</v>
      </c>
    </row>
    <row r="32" spans="2:4" s="9" customFormat="1" ht="20.45" customHeight="1" x14ac:dyDescent="0.2">
      <c r="B32" s="36" t="s">
        <v>58</v>
      </c>
      <c r="C32" s="76">
        <v>59424</v>
      </c>
      <c r="D32" s="100">
        <v>40278</v>
      </c>
    </row>
    <row r="33" spans="2:4" s="9" customFormat="1" ht="20.45" customHeight="1" x14ac:dyDescent="0.2">
      <c r="B33" s="38" t="s">
        <v>132</v>
      </c>
      <c r="C33" s="78">
        <v>11223046</v>
      </c>
      <c r="D33" s="101">
        <v>9751339</v>
      </c>
    </row>
    <row r="34" spans="2:4" s="9" customFormat="1" ht="20.45" customHeight="1" thickBot="1" x14ac:dyDescent="0.25">
      <c r="B34" s="38" t="s">
        <v>143</v>
      </c>
      <c r="C34" s="84">
        <v>14741063</v>
      </c>
      <c r="D34" s="103">
        <v>12526851</v>
      </c>
    </row>
    <row r="35" spans="2:4" s="9" customFormat="1" ht="20.45" customHeight="1" thickTop="1" x14ac:dyDescent="0.2">
      <c r="B35" s="36"/>
      <c r="C35" s="80"/>
      <c r="D35" s="102"/>
    </row>
    <row r="36" spans="2:4" s="9" customFormat="1" ht="20.45" customHeight="1" x14ac:dyDescent="0.2">
      <c r="B36" s="38" t="s">
        <v>144</v>
      </c>
      <c r="C36" s="80"/>
      <c r="D36" s="102"/>
    </row>
    <row r="37" spans="2:4" s="9" customFormat="1" ht="20.45" customHeight="1" x14ac:dyDescent="0.2">
      <c r="B37" s="36" t="s">
        <v>39</v>
      </c>
      <c r="C37" s="74">
        <v>4000000</v>
      </c>
      <c r="D37" s="99">
        <v>2600000</v>
      </c>
    </row>
    <row r="38" spans="2:4" s="9" customFormat="1" ht="20.45" customHeight="1" x14ac:dyDescent="0.2">
      <c r="B38" s="36" t="s">
        <v>40</v>
      </c>
      <c r="C38" s="74">
        <v>1358087</v>
      </c>
      <c r="D38" s="99">
        <v>2757210</v>
      </c>
    </row>
    <row r="39" spans="2:4" s="9" customFormat="1" ht="20.45" customHeight="1" x14ac:dyDescent="0.2">
      <c r="B39" s="36" t="s">
        <v>41</v>
      </c>
      <c r="C39" s="74">
        <v>-228235</v>
      </c>
      <c r="D39" s="99">
        <v>-221009</v>
      </c>
    </row>
    <row r="40" spans="2:4" s="9" customFormat="1" ht="20.45" customHeight="1" x14ac:dyDescent="0.2">
      <c r="B40" s="36" t="s">
        <v>42</v>
      </c>
      <c r="C40" s="76">
        <v>374328</v>
      </c>
      <c r="D40" s="100" t="s">
        <v>24</v>
      </c>
    </row>
    <row r="41" spans="2:4" s="9" customFormat="1" ht="20.45" customHeight="1" x14ac:dyDescent="0.2">
      <c r="B41" s="38" t="s">
        <v>145</v>
      </c>
      <c r="C41" s="93">
        <v>5504180</v>
      </c>
      <c r="D41" s="104">
        <v>5136201</v>
      </c>
    </row>
    <row r="42" spans="2:4" ht="19.5" customHeight="1" thickBot="1" x14ac:dyDescent="0.3">
      <c r="B42" s="38" t="s">
        <v>146</v>
      </c>
      <c r="C42" s="84">
        <v>20245243</v>
      </c>
      <c r="D42" s="103">
        <v>17663052</v>
      </c>
    </row>
    <row r="43" spans="2:4" ht="15.75" thickTop="1" x14ac:dyDescent="0.25"/>
    <row r="44" spans="2:4" x14ac:dyDescent="0.25"/>
    <row r="45" spans="2:4" x14ac:dyDescent="0.25"/>
    <row r="46" spans="2:4" x14ac:dyDescent="0.25"/>
    <row r="47" spans="2:4" x14ac:dyDescent="0.25"/>
    <row r="48" spans="2:4" x14ac:dyDescent="0.25"/>
    <row r="49" x14ac:dyDescent="0.25"/>
    <row r="50" x14ac:dyDescent="0.25"/>
    <row r="51" x14ac:dyDescent="0.25"/>
    <row r="52" x14ac:dyDescent="0.25"/>
  </sheetData>
  <mergeCells count="3">
    <mergeCell ref="B4:D6"/>
    <mergeCell ref="B8:B9"/>
    <mergeCell ref="C8:D8"/>
  </mergeCells>
  <conditionalFormatting sqref="B10:D42">
    <cfRule type="expression" dxfId="4" priority="1">
      <formula>MOD(ROW(),2)=0</formula>
    </cfRule>
  </conditionalFormatting>
  <pageMargins left="0.511811024" right="0.511811024" top="0.78740157499999996" bottom="0.78740157499999996" header="0.31496062000000002" footer="0.31496062000000002"/>
  <headerFooter>
    <oddFooter>&amp;R_x000D_&amp;1#&amp;"Calibri"&amp;10&amp;K000000 Classificação: Direcionado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5:G50"/>
  <sheetViews>
    <sheetView showGridLines="0" showRowColHeaders="0" zoomScale="80" zoomScaleNormal="80" workbookViewId="0"/>
  </sheetViews>
  <sheetFormatPr defaultColWidth="0" defaultRowHeight="15" x14ac:dyDescent="0.25"/>
  <cols>
    <col min="1" max="1" width="10.42578125" customWidth="1"/>
    <col min="2" max="2" width="54.42578125" customWidth="1"/>
    <col min="3" max="5" width="21" customWidth="1"/>
    <col min="6" max="6" width="21.85546875" customWidth="1"/>
    <col min="7" max="7" width="12.42578125" customWidth="1"/>
    <col min="8" max="16384" width="8.7109375" hidden="1"/>
  </cols>
  <sheetData>
    <row r="5" spans="2:6" x14ac:dyDescent="0.25">
      <c r="B5" s="112"/>
      <c r="C5" s="112"/>
      <c r="D5" s="112"/>
      <c r="E5" s="113"/>
      <c r="F5" s="113"/>
    </row>
    <row r="6" spans="2:6" x14ac:dyDescent="0.25">
      <c r="B6" s="113"/>
      <c r="C6" s="113"/>
      <c r="D6" s="113"/>
      <c r="E6" s="113"/>
      <c r="F6" s="113"/>
    </row>
    <row r="7" spans="2:6" ht="7.5" customHeight="1" x14ac:dyDescent="0.25">
      <c r="B7" s="113"/>
      <c r="C7" s="113"/>
      <c r="D7" s="113"/>
      <c r="E7" s="113"/>
      <c r="F7" s="113"/>
    </row>
    <row r="8" spans="2:6" ht="32.1" customHeight="1" x14ac:dyDescent="0.25">
      <c r="B8" s="21" t="s">
        <v>2</v>
      </c>
      <c r="C8" s="21"/>
      <c r="D8" s="21"/>
      <c r="E8" s="2"/>
      <c r="F8" s="2"/>
    </row>
    <row r="9" spans="2:6" ht="32.1" customHeight="1" x14ac:dyDescent="0.25">
      <c r="B9" s="117"/>
      <c r="C9" s="106" t="s">
        <v>7</v>
      </c>
      <c r="D9" s="107"/>
      <c r="E9" s="106" t="s">
        <v>69</v>
      </c>
      <c r="F9" s="107"/>
    </row>
    <row r="10" spans="2:6" ht="31.5" customHeight="1" x14ac:dyDescent="0.25">
      <c r="B10" s="117"/>
      <c r="C10" s="40" t="s">
        <v>62</v>
      </c>
      <c r="D10" s="40" t="s">
        <v>63</v>
      </c>
      <c r="E10" s="40" t="s">
        <v>60</v>
      </c>
      <c r="F10" s="40" t="s">
        <v>61</v>
      </c>
    </row>
    <row r="11" spans="2:6" ht="29.1" customHeight="1" x14ac:dyDescent="0.25">
      <c r="B11" s="37" t="s">
        <v>147</v>
      </c>
      <c r="C11" s="82">
        <v>1926923</v>
      </c>
      <c r="D11" s="82">
        <v>1766124</v>
      </c>
      <c r="E11" s="82">
        <v>5716617</v>
      </c>
      <c r="F11" s="82">
        <v>5963697</v>
      </c>
    </row>
    <row r="12" spans="2:6" ht="21" customHeight="1" x14ac:dyDescent="0.25">
      <c r="B12" s="38"/>
      <c r="C12" s="86"/>
      <c r="D12" s="86"/>
      <c r="E12" s="80"/>
      <c r="F12" s="80"/>
    </row>
    <row r="13" spans="2:6" ht="21" customHeight="1" x14ac:dyDescent="0.25">
      <c r="B13" s="37" t="s">
        <v>148</v>
      </c>
      <c r="C13" s="86"/>
      <c r="D13" s="86"/>
      <c r="E13" s="80"/>
      <c r="F13" s="80"/>
    </row>
    <row r="14" spans="2:6" ht="21" customHeight="1" x14ac:dyDescent="0.25">
      <c r="B14" s="38" t="s">
        <v>149</v>
      </c>
      <c r="C14" s="86"/>
      <c r="D14" s="86"/>
      <c r="E14" s="80"/>
      <c r="F14" s="80"/>
    </row>
    <row r="15" spans="2:6" ht="21" customHeight="1" x14ac:dyDescent="0.25">
      <c r="B15" s="61" t="s">
        <v>12</v>
      </c>
      <c r="C15" s="74">
        <v>-50201</v>
      </c>
      <c r="D15" s="74">
        <v>-50124</v>
      </c>
      <c r="E15" s="74">
        <v>-148489</v>
      </c>
      <c r="F15" s="74">
        <v>-142377</v>
      </c>
    </row>
    <row r="16" spans="2:6" ht="21" customHeight="1" x14ac:dyDescent="0.25">
      <c r="B16" s="36" t="s">
        <v>11</v>
      </c>
      <c r="C16" s="76">
        <v>-1068046</v>
      </c>
      <c r="D16" s="76">
        <v>-1126457</v>
      </c>
      <c r="E16" s="76">
        <v>-2853191</v>
      </c>
      <c r="F16" s="76">
        <v>-2825618</v>
      </c>
    </row>
    <row r="17" spans="2:6" ht="21" customHeight="1" x14ac:dyDescent="0.25">
      <c r="B17" s="61"/>
      <c r="C17" s="82">
        <v>-1118247</v>
      </c>
      <c r="D17" s="82">
        <v>-1176581</v>
      </c>
      <c r="E17" s="82">
        <v>-3001680</v>
      </c>
      <c r="F17" s="82">
        <v>-2967995</v>
      </c>
    </row>
    <row r="18" spans="2:6" ht="21" customHeight="1" x14ac:dyDescent="0.25">
      <c r="B18" s="38" t="s">
        <v>150</v>
      </c>
      <c r="C18" s="86"/>
      <c r="D18" s="86"/>
      <c r="E18" s="80"/>
      <c r="F18" s="80"/>
    </row>
    <row r="19" spans="2:6" ht="21" customHeight="1" x14ac:dyDescent="0.25">
      <c r="B19" s="61" t="s">
        <v>151</v>
      </c>
      <c r="C19" s="74">
        <v>-58003</v>
      </c>
      <c r="D19" s="74">
        <v>-67369</v>
      </c>
      <c r="E19" s="74">
        <v>-187185</v>
      </c>
      <c r="F19" s="74">
        <v>-208887</v>
      </c>
    </row>
    <row r="20" spans="2:6" ht="21" customHeight="1" x14ac:dyDescent="0.25">
      <c r="B20" s="36" t="s">
        <v>9</v>
      </c>
      <c r="C20" s="74">
        <v>-5739</v>
      </c>
      <c r="D20" s="74">
        <v>-4794</v>
      </c>
      <c r="E20" s="74">
        <v>-10524</v>
      </c>
      <c r="F20" s="74">
        <v>-13822</v>
      </c>
    </row>
    <row r="21" spans="2:6" ht="21" customHeight="1" x14ac:dyDescent="0.25">
      <c r="B21" s="61" t="s">
        <v>10</v>
      </c>
      <c r="C21" s="74">
        <v>-33101</v>
      </c>
      <c r="D21" s="74">
        <v>-30210</v>
      </c>
      <c r="E21" s="74">
        <v>-90408</v>
      </c>
      <c r="F21" s="74">
        <v>-88487</v>
      </c>
    </row>
    <row r="22" spans="2:6" ht="21" customHeight="1" x14ac:dyDescent="0.25">
      <c r="B22" s="36" t="s">
        <v>152</v>
      </c>
      <c r="C22" s="74">
        <v>-47069</v>
      </c>
      <c r="D22" s="74">
        <v>-51395</v>
      </c>
      <c r="E22" s="74">
        <v>-142935</v>
      </c>
      <c r="F22" s="74">
        <v>-154882</v>
      </c>
    </row>
    <row r="23" spans="2:6" ht="21" customHeight="1" x14ac:dyDescent="0.25">
      <c r="B23" s="61" t="s">
        <v>153</v>
      </c>
      <c r="C23" s="74">
        <v>-6223</v>
      </c>
      <c r="D23" s="74">
        <v>-265681</v>
      </c>
      <c r="E23" s="74">
        <v>-22398</v>
      </c>
      <c r="F23" s="74">
        <v>-279635</v>
      </c>
    </row>
    <row r="24" spans="2:6" ht="21" customHeight="1" x14ac:dyDescent="0.25">
      <c r="B24" s="36" t="s">
        <v>154</v>
      </c>
      <c r="C24" s="74">
        <v>-41665</v>
      </c>
      <c r="D24" s="74">
        <v>-67169</v>
      </c>
      <c r="E24" s="74">
        <v>-115709</v>
      </c>
      <c r="F24" s="74">
        <v>-150158</v>
      </c>
    </row>
    <row r="25" spans="2:6" ht="21" customHeight="1" x14ac:dyDescent="0.25">
      <c r="B25" s="61" t="s">
        <v>155</v>
      </c>
      <c r="C25" s="76">
        <v>-7662</v>
      </c>
      <c r="D25" s="76">
        <v>-8851</v>
      </c>
      <c r="E25" s="76">
        <v>-20502</v>
      </c>
      <c r="F25" s="76">
        <v>-18096</v>
      </c>
    </row>
    <row r="26" spans="2:6" ht="21" customHeight="1" x14ac:dyDescent="0.25">
      <c r="B26" s="36"/>
      <c r="C26" s="82">
        <v>-199462</v>
      </c>
      <c r="D26" s="82">
        <v>-495469</v>
      </c>
      <c r="E26" s="82">
        <v>-589661</v>
      </c>
      <c r="F26" s="82">
        <v>-913967</v>
      </c>
    </row>
    <row r="27" spans="2:6" ht="21" customHeight="1" x14ac:dyDescent="0.25">
      <c r="B27" s="61"/>
      <c r="C27" s="86"/>
      <c r="D27" s="86"/>
      <c r="E27" s="80"/>
      <c r="F27" s="80"/>
    </row>
    <row r="28" spans="2:6" ht="21" customHeight="1" x14ac:dyDescent="0.25">
      <c r="B28" s="38" t="s">
        <v>156</v>
      </c>
      <c r="C28" s="82">
        <v>-1317709</v>
      </c>
      <c r="D28" s="82">
        <v>-1672050</v>
      </c>
      <c r="E28" s="82">
        <v>-3591341</v>
      </c>
      <c r="F28" s="82">
        <v>-3881962</v>
      </c>
    </row>
    <row r="29" spans="2:6" ht="21" customHeight="1" x14ac:dyDescent="0.25">
      <c r="B29" s="37"/>
      <c r="C29" s="86"/>
      <c r="D29" s="86"/>
      <c r="E29" s="80"/>
      <c r="F29" s="80"/>
    </row>
    <row r="30" spans="2:6" ht="21" customHeight="1" x14ac:dyDescent="0.25">
      <c r="B30" s="38" t="s">
        <v>157</v>
      </c>
      <c r="C30" s="82">
        <v>609214</v>
      </c>
      <c r="D30" s="82">
        <v>94074</v>
      </c>
      <c r="E30" s="82">
        <v>2125276</v>
      </c>
      <c r="F30" s="82">
        <v>2081735</v>
      </c>
    </row>
    <row r="31" spans="2:6" ht="21" customHeight="1" x14ac:dyDescent="0.25">
      <c r="B31" s="61"/>
      <c r="C31" s="86"/>
      <c r="D31" s="86"/>
      <c r="E31" s="80"/>
      <c r="F31" s="80"/>
    </row>
    <row r="32" spans="2:6" ht="21" customHeight="1" x14ac:dyDescent="0.25">
      <c r="B32" s="38" t="s">
        <v>158</v>
      </c>
      <c r="C32" s="86"/>
      <c r="D32" s="86"/>
      <c r="E32" s="80"/>
      <c r="F32" s="80"/>
    </row>
    <row r="33" spans="2:6" ht="21" customHeight="1" x14ac:dyDescent="0.25">
      <c r="B33" s="61" t="s">
        <v>159</v>
      </c>
      <c r="C33" s="74">
        <v>4130</v>
      </c>
      <c r="D33" s="74">
        <v>-12238</v>
      </c>
      <c r="E33" s="74">
        <v>-12167</v>
      </c>
      <c r="F33" s="74">
        <v>-31315</v>
      </c>
    </row>
    <row r="34" spans="2:6" ht="21" customHeight="1" x14ac:dyDescent="0.25">
      <c r="B34" s="36" t="s">
        <v>44</v>
      </c>
      <c r="C34" s="74">
        <v>-23425</v>
      </c>
      <c r="D34" s="74">
        <v>-24675</v>
      </c>
      <c r="E34" s="74">
        <v>-72770</v>
      </c>
      <c r="F34" s="74">
        <v>-81661</v>
      </c>
    </row>
    <row r="35" spans="2:6" ht="21" customHeight="1" x14ac:dyDescent="0.25">
      <c r="B35" s="61" t="s">
        <v>160</v>
      </c>
      <c r="C35" s="74"/>
      <c r="D35" s="74"/>
      <c r="E35" s="74" t="s">
        <v>24</v>
      </c>
      <c r="F35" s="74">
        <v>-691278</v>
      </c>
    </row>
    <row r="36" spans="2:6" ht="21" customHeight="1" x14ac:dyDescent="0.25">
      <c r="B36" s="36" t="s">
        <v>161</v>
      </c>
      <c r="C36" s="76">
        <v>-68416</v>
      </c>
      <c r="D36" s="76">
        <v>-18738</v>
      </c>
      <c r="E36" s="76">
        <v>-173541</v>
      </c>
      <c r="F36" s="76">
        <v>-133036</v>
      </c>
    </row>
    <row r="37" spans="2:6" ht="21" customHeight="1" x14ac:dyDescent="0.25">
      <c r="B37" s="61"/>
      <c r="C37" s="82">
        <v>-87711</v>
      </c>
      <c r="D37" s="82">
        <v>-55651</v>
      </c>
      <c r="E37" s="82">
        <v>-258478</v>
      </c>
      <c r="F37" s="82">
        <v>-937290</v>
      </c>
    </row>
    <row r="38" spans="2:6" x14ac:dyDescent="0.25">
      <c r="B38" s="36"/>
      <c r="C38" s="74"/>
      <c r="D38" s="74"/>
      <c r="E38" s="80"/>
      <c r="F38" s="80"/>
    </row>
    <row r="39" spans="2:6" ht="21" customHeight="1" x14ac:dyDescent="0.25">
      <c r="B39" s="61" t="s">
        <v>162</v>
      </c>
      <c r="C39" s="74">
        <v>-33684</v>
      </c>
      <c r="D39" s="74">
        <v>-20143</v>
      </c>
      <c r="E39" s="74">
        <v>-36079</v>
      </c>
      <c r="F39" s="74">
        <v>-11390</v>
      </c>
    </row>
    <row r="40" spans="2:6" ht="21" customHeight="1" x14ac:dyDescent="0.25">
      <c r="B40" s="36" t="s">
        <v>163</v>
      </c>
      <c r="C40" s="93"/>
      <c r="D40" s="94"/>
      <c r="E40" s="76" t="s">
        <v>24</v>
      </c>
      <c r="F40" s="76" t="s">
        <v>24</v>
      </c>
    </row>
    <row r="41" spans="2:6" ht="25.5" x14ac:dyDescent="0.25">
      <c r="B41" s="23" t="s">
        <v>164</v>
      </c>
      <c r="C41" s="95">
        <v>487819</v>
      </c>
      <c r="D41" s="95">
        <v>18280</v>
      </c>
      <c r="E41" s="82">
        <v>1830719</v>
      </c>
      <c r="F41" s="82">
        <v>1133055</v>
      </c>
    </row>
    <row r="42" spans="2:6" ht="21" customHeight="1" x14ac:dyDescent="0.25">
      <c r="B42" s="61"/>
      <c r="C42" s="74"/>
      <c r="D42" s="74"/>
      <c r="E42" s="80"/>
      <c r="F42" s="80"/>
    </row>
    <row r="43" spans="2:6" ht="21" customHeight="1" x14ac:dyDescent="0.25">
      <c r="B43" s="36" t="s">
        <v>45</v>
      </c>
      <c r="C43" s="74">
        <v>31380</v>
      </c>
      <c r="D43" s="74">
        <v>521083</v>
      </c>
      <c r="E43" s="74">
        <v>1886523</v>
      </c>
      <c r="F43" s="74">
        <v>1471376</v>
      </c>
    </row>
    <row r="44" spans="2:6" ht="21" customHeight="1" x14ac:dyDescent="0.25">
      <c r="B44" s="61" t="s">
        <v>46</v>
      </c>
      <c r="C44" s="76">
        <v>-526859</v>
      </c>
      <c r="D44" s="76">
        <v>-733796</v>
      </c>
      <c r="E44" s="76">
        <v>-3205377</v>
      </c>
      <c r="F44" s="76">
        <v>-1125243</v>
      </c>
    </row>
    <row r="45" spans="2:6" ht="21" customHeight="1" x14ac:dyDescent="0.25">
      <c r="B45" s="38" t="s">
        <v>59</v>
      </c>
      <c r="C45" s="82">
        <v>-7660</v>
      </c>
      <c r="D45" s="82">
        <v>-194433</v>
      </c>
      <c r="E45" s="82">
        <v>511865</v>
      </c>
      <c r="F45" s="82">
        <v>1479188</v>
      </c>
    </row>
    <row r="46" spans="2:6" ht="21" customHeight="1" x14ac:dyDescent="0.25">
      <c r="B46" s="61"/>
      <c r="C46" s="74"/>
      <c r="D46" s="74"/>
      <c r="E46" s="80"/>
      <c r="F46" s="80"/>
    </row>
    <row r="47" spans="2:6" ht="21" customHeight="1" x14ac:dyDescent="0.25">
      <c r="B47" s="36" t="s">
        <v>47</v>
      </c>
      <c r="C47" s="74">
        <v>-48182</v>
      </c>
      <c r="D47" s="74">
        <v>90104</v>
      </c>
      <c r="E47" s="74">
        <v>-129313</v>
      </c>
      <c r="F47" s="74">
        <v>-493576</v>
      </c>
    </row>
    <row r="48" spans="2:6" ht="21" customHeight="1" x14ac:dyDescent="0.25">
      <c r="B48" s="61" t="s">
        <v>50</v>
      </c>
      <c r="C48" s="74">
        <v>58847</v>
      </c>
      <c r="D48" s="74">
        <v>-29623</v>
      </c>
      <c r="E48" s="74">
        <v>-14573</v>
      </c>
      <c r="F48" s="74">
        <v>-193851</v>
      </c>
    </row>
    <row r="49" spans="2:6" ht="21" customHeight="1" thickBot="1" x14ac:dyDescent="0.3">
      <c r="B49" s="38" t="s">
        <v>165</v>
      </c>
      <c r="C49" s="84">
        <v>3005</v>
      </c>
      <c r="D49" s="84">
        <v>-133952</v>
      </c>
      <c r="E49" s="84">
        <v>367979</v>
      </c>
      <c r="F49" s="84">
        <v>791761</v>
      </c>
    </row>
    <row r="50" spans="2:6" ht="21" customHeight="1" thickTop="1" x14ac:dyDescent="0.25">
      <c r="B50" s="37" t="s">
        <v>166</v>
      </c>
      <c r="C50" s="96">
        <v>0</v>
      </c>
      <c r="D50" s="83">
        <v>-0.05</v>
      </c>
      <c r="E50" s="83">
        <v>0.13</v>
      </c>
      <c r="F50" s="83">
        <v>0.27</v>
      </c>
    </row>
  </sheetData>
  <mergeCells count="4">
    <mergeCell ref="B9:B10"/>
    <mergeCell ref="C9:D9"/>
    <mergeCell ref="E9:F9"/>
    <mergeCell ref="B5:F7"/>
  </mergeCells>
  <conditionalFormatting sqref="B11:F38 B40:F40 B39:C39 E39:F39 B42:F50 B41:C41 E41:F41">
    <cfRule type="expression" dxfId="3" priority="3">
      <formula>MOD(ROW(),2)=0</formula>
    </cfRule>
  </conditionalFormatting>
  <conditionalFormatting sqref="D41">
    <cfRule type="expression" dxfId="2" priority="1">
      <formula>MOD(ROW(),2)=0</formula>
    </cfRule>
  </conditionalFormatting>
  <conditionalFormatting sqref="D39">
    <cfRule type="expression" dxfId="1" priority="2">
      <formula>MOD(ROW(),2)=0</formula>
    </cfRule>
  </conditionalFormatting>
  <pageMargins left="0.511811024" right="0.511811024" top="0.78740157499999996" bottom="0.78740157499999996" header="0.31496062000000002" footer="0.31496062000000002"/>
  <headerFooter>
    <oddFooter>&amp;R_x000D_&amp;1#&amp;"Calibri"&amp;10&amp;K000000 Classificação: Direcionado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7:E86"/>
  <sheetViews>
    <sheetView showGridLines="0" showRowColHeaders="0" zoomScale="80" zoomScaleNormal="80" workbookViewId="0"/>
  </sheetViews>
  <sheetFormatPr defaultColWidth="0" defaultRowHeight="15" x14ac:dyDescent="0.25"/>
  <cols>
    <col min="1" max="1" width="2.85546875" customWidth="1"/>
    <col min="2" max="2" width="90.140625" customWidth="1"/>
    <col min="3" max="4" width="12.140625" customWidth="1"/>
    <col min="5" max="5" width="2.85546875" customWidth="1"/>
    <col min="6" max="16384" width="8.7109375" hidden="1"/>
  </cols>
  <sheetData>
    <row r="7" spans="2:4" ht="9.6" customHeight="1" x14ac:dyDescent="0.25">
      <c r="B7" s="108"/>
      <c r="C7" s="110"/>
      <c r="D7" s="110"/>
    </row>
    <row r="8" spans="2:4" x14ac:dyDescent="0.25">
      <c r="B8" s="6" t="s">
        <v>0</v>
      </c>
      <c r="C8" s="2"/>
      <c r="D8" s="2"/>
    </row>
    <row r="9" spans="2:4" ht="15" customHeight="1" x14ac:dyDescent="0.25">
      <c r="B9" s="117"/>
      <c r="C9" s="106" t="s">
        <v>71</v>
      </c>
      <c r="D9" s="107"/>
    </row>
    <row r="10" spans="2:4" ht="32.450000000000003" customHeight="1" x14ac:dyDescent="0.25">
      <c r="B10" s="117"/>
      <c r="C10" s="40" t="s">
        <v>60</v>
      </c>
      <c r="D10" s="40" t="s">
        <v>61</v>
      </c>
    </row>
    <row r="11" spans="2:4" ht="36.6" customHeight="1" x14ac:dyDescent="0.25">
      <c r="B11" s="60" t="s">
        <v>167</v>
      </c>
      <c r="C11" s="97"/>
      <c r="D11" s="97"/>
    </row>
    <row r="12" spans="2:4" ht="21" customHeight="1" x14ac:dyDescent="0.25">
      <c r="B12" s="33" t="s">
        <v>14</v>
      </c>
      <c r="C12" s="74">
        <v>367979</v>
      </c>
      <c r="D12" s="74">
        <v>791761</v>
      </c>
    </row>
    <row r="13" spans="2:4" ht="21" customHeight="1" x14ac:dyDescent="0.25">
      <c r="B13" s="59" t="s">
        <v>168</v>
      </c>
      <c r="C13" s="86"/>
      <c r="D13" s="86"/>
    </row>
    <row r="14" spans="2:4" ht="21" customHeight="1" x14ac:dyDescent="0.25">
      <c r="B14" s="23" t="s">
        <v>169</v>
      </c>
      <c r="C14" s="86"/>
      <c r="D14" s="86"/>
    </row>
    <row r="15" spans="2:4" ht="21" customHeight="1" x14ac:dyDescent="0.25">
      <c r="B15" s="59" t="s">
        <v>152</v>
      </c>
      <c r="C15" s="74">
        <v>155058</v>
      </c>
      <c r="D15" s="74">
        <v>171231</v>
      </c>
    </row>
    <row r="16" spans="2:4" ht="21" customHeight="1" x14ac:dyDescent="0.25">
      <c r="B16" s="33" t="s">
        <v>170</v>
      </c>
      <c r="C16" s="74">
        <v>6582</v>
      </c>
      <c r="D16" s="74">
        <v>8699</v>
      </c>
    </row>
    <row r="17" spans="2:4" ht="21" customHeight="1" x14ac:dyDescent="0.25">
      <c r="B17" s="59" t="s">
        <v>171</v>
      </c>
      <c r="C17" s="74">
        <v>11175</v>
      </c>
      <c r="D17" s="74" t="s">
        <v>24</v>
      </c>
    </row>
    <row r="18" spans="2:4" ht="21" customHeight="1" x14ac:dyDescent="0.25">
      <c r="B18" s="33" t="s">
        <v>172</v>
      </c>
      <c r="C18" s="74">
        <v>-370673</v>
      </c>
      <c r="D18" s="74">
        <v>-376609</v>
      </c>
    </row>
    <row r="19" spans="2:4" ht="21" customHeight="1" x14ac:dyDescent="0.25">
      <c r="B19" s="59" t="s">
        <v>173</v>
      </c>
      <c r="C19" s="74">
        <v>36079</v>
      </c>
      <c r="D19" s="74">
        <v>11390</v>
      </c>
    </row>
    <row r="20" spans="2:4" ht="21" customHeight="1" x14ac:dyDescent="0.25">
      <c r="B20" s="33" t="s">
        <v>163</v>
      </c>
      <c r="C20" s="74" t="s">
        <v>24</v>
      </c>
      <c r="D20" s="74" t="s">
        <v>24</v>
      </c>
    </row>
    <row r="21" spans="2:4" ht="21" customHeight="1" x14ac:dyDescent="0.25">
      <c r="B21" s="59" t="s">
        <v>174</v>
      </c>
      <c r="C21" s="74">
        <v>8459</v>
      </c>
      <c r="D21" s="74" t="s">
        <v>24</v>
      </c>
    </row>
    <row r="22" spans="2:4" ht="21" customHeight="1" x14ac:dyDescent="0.25">
      <c r="B22" s="33" t="s">
        <v>48</v>
      </c>
      <c r="C22" s="74">
        <v>743910</v>
      </c>
      <c r="D22" s="74">
        <v>585899</v>
      </c>
    </row>
    <row r="23" spans="2:4" ht="21" customHeight="1" x14ac:dyDescent="0.25">
      <c r="B23" s="59" t="s">
        <v>175</v>
      </c>
      <c r="C23" s="74">
        <v>2415000</v>
      </c>
      <c r="D23" s="74">
        <v>434396</v>
      </c>
    </row>
    <row r="24" spans="2:4" ht="21" customHeight="1" x14ac:dyDescent="0.25">
      <c r="B24" s="33" t="s">
        <v>176</v>
      </c>
      <c r="C24" s="74">
        <v>-429840</v>
      </c>
      <c r="D24" s="74" t="s">
        <v>24</v>
      </c>
    </row>
    <row r="25" spans="2:4" ht="21" customHeight="1" x14ac:dyDescent="0.25">
      <c r="B25" s="59" t="s">
        <v>49</v>
      </c>
      <c r="C25" s="74">
        <v>9035</v>
      </c>
      <c r="D25" s="74">
        <v>8751</v>
      </c>
    </row>
    <row r="26" spans="2:4" ht="21" customHeight="1" x14ac:dyDescent="0.25">
      <c r="B26" s="33" t="s">
        <v>50</v>
      </c>
      <c r="C26" s="74">
        <v>14573</v>
      </c>
      <c r="D26" s="74">
        <v>193851</v>
      </c>
    </row>
    <row r="27" spans="2:4" ht="21" customHeight="1" x14ac:dyDescent="0.25">
      <c r="B27" s="59" t="s">
        <v>64</v>
      </c>
      <c r="C27" s="74">
        <v>-9966</v>
      </c>
      <c r="D27" s="74">
        <v>-666122</v>
      </c>
    </row>
    <row r="28" spans="2:4" ht="21" customHeight="1" x14ac:dyDescent="0.25">
      <c r="B28" s="33" t="s">
        <v>177</v>
      </c>
      <c r="C28" s="74">
        <v>34565</v>
      </c>
      <c r="D28" s="74">
        <v>1002228</v>
      </c>
    </row>
    <row r="29" spans="2:4" ht="21" customHeight="1" x14ac:dyDescent="0.25">
      <c r="B29" s="59" t="s">
        <v>178</v>
      </c>
      <c r="C29" s="74">
        <v>-1803611</v>
      </c>
      <c r="D29" s="74">
        <v>-1099230</v>
      </c>
    </row>
    <row r="30" spans="2:4" x14ac:dyDescent="0.25">
      <c r="B30" s="33" t="s">
        <v>179</v>
      </c>
      <c r="C30" s="74">
        <v>33046</v>
      </c>
      <c r="D30" s="74">
        <v>32619</v>
      </c>
    </row>
    <row r="31" spans="2:4" ht="21" customHeight="1" x14ac:dyDescent="0.25">
      <c r="B31" s="59" t="s">
        <v>180</v>
      </c>
      <c r="C31" s="74" t="s">
        <v>24</v>
      </c>
      <c r="D31" s="74">
        <v>-62575</v>
      </c>
    </row>
    <row r="32" spans="2:4" ht="21" customHeight="1" x14ac:dyDescent="0.25">
      <c r="B32" s="33" t="s">
        <v>8</v>
      </c>
      <c r="C32" s="74">
        <v>79352</v>
      </c>
      <c r="D32" s="74">
        <v>75343</v>
      </c>
    </row>
    <row r="33" spans="2:4" ht="21" customHeight="1" x14ac:dyDescent="0.25">
      <c r="B33" s="33" t="s">
        <v>43</v>
      </c>
      <c r="C33" s="76">
        <v>10569</v>
      </c>
      <c r="D33" s="76" t="s">
        <v>24</v>
      </c>
    </row>
    <row r="34" spans="2:4" ht="21" customHeight="1" x14ac:dyDescent="0.25">
      <c r="B34" s="59"/>
      <c r="C34" s="82">
        <v>1311292</v>
      </c>
      <c r="D34" s="82">
        <v>1111632</v>
      </c>
    </row>
    <row r="35" spans="2:4" ht="21" customHeight="1" x14ac:dyDescent="0.25">
      <c r="B35" s="23" t="s">
        <v>181</v>
      </c>
      <c r="C35" s="86"/>
      <c r="D35" s="86"/>
    </row>
    <row r="36" spans="2:4" ht="21" customHeight="1" x14ac:dyDescent="0.25">
      <c r="B36" s="59" t="s">
        <v>27</v>
      </c>
      <c r="C36" s="74">
        <v>24942</v>
      </c>
      <c r="D36" s="74">
        <v>-226481</v>
      </c>
    </row>
    <row r="37" spans="2:4" ht="21" customHeight="1" x14ac:dyDescent="0.25">
      <c r="B37" s="33" t="s">
        <v>51</v>
      </c>
      <c r="C37" s="74">
        <v>-1069</v>
      </c>
      <c r="D37" s="74">
        <v>2544</v>
      </c>
    </row>
    <row r="38" spans="2:4" ht="21" customHeight="1" x14ac:dyDescent="0.25">
      <c r="B38" s="59" t="s">
        <v>29</v>
      </c>
      <c r="C38" s="74">
        <v>-29439</v>
      </c>
      <c r="D38" s="74">
        <v>-27111</v>
      </c>
    </row>
    <row r="39" spans="2:4" ht="21" customHeight="1" x14ac:dyDescent="0.25">
      <c r="B39" s="33" t="s">
        <v>182</v>
      </c>
      <c r="C39" s="74">
        <v>-18434</v>
      </c>
      <c r="D39" s="74">
        <v>-23228</v>
      </c>
    </row>
    <row r="40" spans="2:4" ht="21" customHeight="1" x14ac:dyDescent="0.25">
      <c r="B40" s="59" t="s">
        <v>31</v>
      </c>
      <c r="C40" s="74">
        <v>202885</v>
      </c>
      <c r="D40" s="74">
        <v>21462</v>
      </c>
    </row>
    <row r="41" spans="2:4" ht="21" customHeight="1" x14ac:dyDescent="0.25">
      <c r="B41" s="33" t="s">
        <v>183</v>
      </c>
      <c r="C41" s="74">
        <v>124165</v>
      </c>
      <c r="D41" s="74">
        <v>102767</v>
      </c>
    </row>
    <row r="42" spans="2:4" ht="21" customHeight="1" x14ac:dyDescent="0.25">
      <c r="B42" s="59" t="s">
        <v>184</v>
      </c>
      <c r="C42" s="74">
        <v>372661</v>
      </c>
      <c r="D42" s="74">
        <v>328002</v>
      </c>
    </row>
    <row r="43" spans="2:4" ht="21" customHeight="1" x14ac:dyDescent="0.25">
      <c r="B43" s="33" t="s">
        <v>32</v>
      </c>
      <c r="C43" s="74">
        <v>35023</v>
      </c>
      <c r="D43" s="74">
        <v>-41872</v>
      </c>
    </row>
    <row r="44" spans="2:4" ht="21" customHeight="1" x14ac:dyDescent="0.25">
      <c r="B44" s="59" t="s">
        <v>30</v>
      </c>
      <c r="C44" s="76">
        <v>24953</v>
      </c>
      <c r="D44" s="76">
        <v>59923</v>
      </c>
    </row>
    <row r="45" spans="2:4" ht="21" customHeight="1" x14ac:dyDescent="0.25">
      <c r="B45" s="62"/>
      <c r="C45" s="82">
        <v>735687</v>
      </c>
      <c r="D45" s="82">
        <v>196006</v>
      </c>
    </row>
    <row r="46" spans="2:4" ht="21" customHeight="1" x14ac:dyDescent="0.25">
      <c r="B46" s="23" t="s">
        <v>185</v>
      </c>
      <c r="C46" s="86"/>
      <c r="D46" s="86"/>
    </row>
    <row r="47" spans="2:4" ht="21" customHeight="1" x14ac:dyDescent="0.25">
      <c r="B47" s="59" t="s">
        <v>34</v>
      </c>
      <c r="C47" s="74">
        <v>18043</v>
      </c>
      <c r="D47" s="74">
        <v>17873</v>
      </c>
    </row>
    <row r="48" spans="2:4" ht="21" customHeight="1" x14ac:dyDescent="0.25">
      <c r="B48" s="33" t="s">
        <v>53</v>
      </c>
      <c r="C48" s="74">
        <v>155110</v>
      </c>
      <c r="D48" s="74">
        <v>-14231</v>
      </c>
    </row>
    <row r="49" spans="2:4" ht="21" customHeight="1" x14ac:dyDescent="0.25">
      <c r="B49" s="59" t="s">
        <v>54</v>
      </c>
      <c r="C49" s="74">
        <v>129313</v>
      </c>
      <c r="D49" s="74">
        <v>493576</v>
      </c>
    </row>
    <row r="50" spans="2:4" ht="21" customHeight="1" x14ac:dyDescent="0.25">
      <c r="B50" s="33" t="s">
        <v>186</v>
      </c>
      <c r="C50" s="74">
        <v>6825</v>
      </c>
      <c r="D50" s="74">
        <v>1684</v>
      </c>
    </row>
    <row r="51" spans="2:4" ht="21" customHeight="1" x14ac:dyDescent="0.25">
      <c r="B51" s="59" t="s">
        <v>36</v>
      </c>
      <c r="C51" s="74">
        <v>13064</v>
      </c>
      <c r="D51" s="74">
        <v>19196</v>
      </c>
    </row>
    <row r="52" spans="2:4" ht="21" customHeight="1" x14ac:dyDescent="0.25">
      <c r="B52" s="33" t="s">
        <v>8</v>
      </c>
      <c r="C52" s="74">
        <v>-59796</v>
      </c>
      <c r="D52" s="74">
        <v>-55717</v>
      </c>
    </row>
    <row r="53" spans="2:4" ht="21" customHeight="1" x14ac:dyDescent="0.25">
      <c r="B53" s="59" t="s">
        <v>187</v>
      </c>
      <c r="C53" s="74" t="s">
        <v>24</v>
      </c>
      <c r="D53" s="74">
        <v>-40894</v>
      </c>
    </row>
    <row r="54" spans="2:4" ht="21" customHeight="1" x14ac:dyDescent="0.25">
      <c r="B54" s="33" t="s">
        <v>43</v>
      </c>
      <c r="C54" s="76">
        <v>-11164</v>
      </c>
      <c r="D54" s="76">
        <v>-15070</v>
      </c>
    </row>
    <row r="55" spans="2:4" ht="21" customHeight="1" x14ac:dyDescent="0.25">
      <c r="B55" s="59"/>
      <c r="C55" s="82">
        <v>251395</v>
      </c>
      <c r="D55" s="82">
        <v>406417</v>
      </c>
    </row>
    <row r="56" spans="2:4" ht="21" customHeight="1" x14ac:dyDescent="0.25">
      <c r="B56" s="23" t="s">
        <v>55</v>
      </c>
      <c r="C56" s="82">
        <v>2298374</v>
      </c>
      <c r="D56" s="82">
        <v>1714055</v>
      </c>
    </row>
    <row r="57" spans="2:4" ht="21" customHeight="1" x14ac:dyDescent="0.25">
      <c r="B57" s="59"/>
      <c r="C57" s="86"/>
      <c r="D57" s="86"/>
    </row>
    <row r="58" spans="2:4" ht="21" customHeight="1" x14ac:dyDescent="0.25">
      <c r="B58" s="33" t="s">
        <v>188</v>
      </c>
      <c r="C58" s="74" t="s">
        <v>24</v>
      </c>
      <c r="D58" s="74">
        <v>24578</v>
      </c>
    </row>
    <row r="59" spans="2:4" ht="21" customHeight="1" x14ac:dyDescent="0.25">
      <c r="B59" s="59" t="s">
        <v>56</v>
      </c>
      <c r="C59" s="74">
        <v>-144384</v>
      </c>
      <c r="D59" s="74">
        <v>-686774</v>
      </c>
    </row>
    <row r="60" spans="2:4" ht="21" customHeight="1" x14ac:dyDescent="0.25">
      <c r="B60" s="33" t="s">
        <v>189</v>
      </c>
      <c r="C60" s="74">
        <v>-434271</v>
      </c>
      <c r="D60" s="74">
        <v>-449205</v>
      </c>
    </row>
    <row r="61" spans="2:4" ht="21" customHeight="1" x14ac:dyDescent="0.25">
      <c r="B61" s="59" t="s">
        <v>190</v>
      </c>
      <c r="C61" s="74">
        <v>177086</v>
      </c>
      <c r="D61" s="74">
        <v>42459</v>
      </c>
    </row>
    <row r="62" spans="2:4" ht="21" customHeight="1" x14ac:dyDescent="0.25">
      <c r="B62" s="33" t="s">
        <v>191</v>
      </c>
      <c r="C62" s="74">
        <v>-798</v>
      </c>
      <c r="D62" s="74">
        <v>-5531</v>
      </c>
    </row>
    <row r="63" spans="2:4" ht="21" customHeight="1" thickBot="1" x14ac:dyDescent="0.3">
      <c r="B63" s="60" t="s">
        <v>57</v>
      </c>
      <c r="C63" s="84">
        <v>1896007</v>
      </c>
      <c r="D63" s="84">
        <v>639582</v>
      </c>
    </row>
    <row r="64" spans="2:4" ht="21" customHeight="1" thickTop="1" x14ac:dyDescent="0.25">
      <c r="B64" s="23"/>
      <c r="C64" s="86"/>
      <c r="D64" s="86"/>
    </row>
    <row r="65" spans="2:4" ht="21" customHeight="1" x14ac:dyDescent="0.25">
      <c r="B65" s="60" t="s">
        <v>192</v>
      </c>
      <c r="C65" s="86"/>
      <c r="D65" s="86"/>
    </row>
    <row r="66" spans="2:4" ht="21" customHeight="1" x14ac:dyDescent="0.25">
      <c r="B66" s="33" t="s">
        <v>193</v>
      </c>
      <c r="C66" s="74">
        <v>-731</v>
      </c>
      <c r="D66" s="74">
        <v>-43050</v>
      </c>
    </row>
    <row r="67" spans="2:4" ht="21" customHeight="1" x14ac:dyDescent="0.25">
      <c r="B67" s="59" t="s">
        <v>194</v>
      </c>
      <c r="C67" s="74" t="s">
        <v>24</v>
      </c>
      <c r="D67" s="74" t="s">
        <v>24</v>
      </c>
    </row>
    <row r="68" spans="2:4" ht="21" customHeight="1" x14ac:dyDescent="0.25">
      <c r="B68" s="33" t="s">
        <v>195</v>
      </c>
      <c r="C68" s="74" t="s">
        <v>24</v>
      </c>
      <c r="D68" s="74">
        <v>400000</v>
      </c>
    </row>
    <row r="69" spans="2:4" ht="21" customHeight="1" x14ac:dyDescent="0.25">
      <c r="B69" s="59" t="s">
        <v>130</v>
      </c>
      <c r="C69" s="74">
        <v>-94684</v>
      </c>
      <c r="D69" s="74">
        <v>-45156</v>
      </c>
    </row>
    <row r="70" spans="2:4" ht="21" customHeight="1" x14ac:dyDescent="0.25">
      <c r="B70" s="33" t="s">
        <v>131</v>
      </c>
      <c r="C70" s="74">
        <v>-1557</v>
      </c>
      <c r="D70" s="74">
        <v>-1563</v>
      </c>
    </row>
    <row r="71" spans="2:4" ht="21" customHeight="1" x14ac:dyDescent="0.25">
      <c r="B71" s="59" t="s">
        <v>26</v>
      </c>
      <c r="C71" s="74">
        <v>-1093491</v>
      </c>
      <c r="D71" s="74">
        <v>-303325</v>
      </c>
    </row>
    <row r="72" spans="2:4" ht="18.75" customHeight="1" thickBot="1" x14ac:dyDescent="0.3">
      <c r="B72" s="23" t="s">
        <v>196</v>
      </c>
      <c r="C72" s="84">
        <v>-1190463</v>
      </c>
      <c r="D72" s="84">
        <v>6906</v>
      </c>
    </row>
    <row r="73" spans="2:4" ht="15" customHeight="1" thickTop="1" x14ac:dyDescent="0.25">
      <c r="B73" s="60"/>
      <c r="C73" s="86"/>
      <c r="D73" s="86"/>
    </row>
    <row r="74" spans="2:4" ht="15" customHeight="1" x14ac:dyDescent="0.25">
      <c r="B74" s="23" t="s">
        <v>197</v>
      </c>
      <c r="C74" s="86"/>
      <c r="D74" s="86"/>
    </row>
    <row r="75" spans="2:4" ht="15" customHeight="1" x14ac:dyDescent="0.25">
      <c r="B75" s="59" t="s">
        <v>65</v>
      </c>
      <c r="C75" s="74" t="s">
        <v>24</v>
      </c>
      <c r="D75" s="74">
        <v>-42947</v>
      </c>
    </row>
    <row r="76" spans="2:4" x14ac:dyDescent="0.25">
      <c r="B76" s="33" t="s">
        <v>198</v>
      </c>
      <c r="C76" s="74">
        <v>-607882</v>
      </c>
      <c r="D76" s="74">
        <v>-537892</v>
      </c>
    </row>
    <row r="77" spans="2:4" x14ac:dyDescent="0.25">
      <c r="B77" s="59" t="s">
        <v>199</v>
      </c>
      <c r="C77" s="74">
        <v>-12757</v>
      </c>
      <c r="D77" s="74">
        <v>-10803</v>
      </c>
    </row>
    <row r="78" spans="2:4" ht="16.5" customHeight="1" thickBot="1" x14ac:dyDescent="0.3">
      <c r="B78" s="23" t="s">
        <v>66</v>
      </c>
      <c r="C78" s="84">
        <v>-620639</v>
      </c>
      <c r="D78" s="84">
        <v>-591642</v>
      </c>
    </row>
    <row r="79" spans="2:4" ht="15.75" thickTop="1" x14ac:dyDescent="0.25">
      <c r="B79" s="60"/>
      <c r="C79" s="86"/>
      <c r="D79" s="86"/>
    </row>
    <row r="80" spans="2:4" x14ac:dyDescent="0.25">
      <c r="B80" s="23" t="s">
        <v>200</v>
      </c>
      <c r="C80" s="82">
        <v>84905</v>
      </c>
      <c r="D80" s="82">
        <v>54846</v>
      </c>
    </row>
    <row r="81" spans="2:4" x14ac:dyDescent="0.25">
      <c r="B81" s="60" t="s">
        <v>67</v>
      </c>
      <c r="C81" s="82">
        <v>211608</v>
      </c>
      <c r="D81" s="82">
        <v>301696</v>
      </c>
    </row>
    <row r="82" spans="2:4" ht="21.75" customHeight="1" thickBot="1" x14ac:dyDescent="0.3">
      <c r="B82" s="23" t="s">
        <v>68</v>
      </c>
      <c r="C82" s="84">
        <v>296513</v>
      </c>
      <c r="D82" s="84">
        <v>356542</v>
      </c>
    </row>
    <row r="83" spans="2:4" ht="15.75" thickTop="1" x14ac:dyDescent="0.25">
      <c r="B83" s="58"/>
      <c r="C83" s="58"/>
      <c r="D83" s="58"/>
    </row>
    <row r="84" spans="2:4" x14ac:dyDescent="0.25">
      <c r="B84" s="58"/>
      <c r="C84" s="58"/>
      <c r="D84" s="58"/>
    </row>
    <row r="85" spans="2:4" x14ac:dyDescent="0.25">
      <c r="B85" s="58"/>
      <c r="C85" s="58"/>
      <c r="D85" s="58"/>
    </row>
    <row r="86" spans="2:4" x14ac:dyDescent="0.25">
      <c r="B86" s="58"/>
      <c r="C86" s="58"/>
      <c r="D86" s="58"/>
    </row>
  </sheetData>
  <mergeCells count="3">
    <mergeCell ref="B7:D7"/>
    <mergeCell ref="B9:B10"/>
    <mergeCell ref="C9:D9"/>
  </mergeCells>
  <conditionalFormatting sqref="B11:D82">
    <cfRule type="expression" dxfId="0" priority="1">
      <formula>MOD(ROW(),2)=0</formula>
    </cfRule>
  </conditionalFormatting>
  <pageMargins left="0.511811024" right="0.511811024" top="0.78740157499999996" bottom="0.78740157499999996" header="0.31496062000000002" footer="0.31496062000000002"/>
  <headerFooter>
    <oddFooter>&amp;R_x000D_&amp;1#&amp;"Calibri"&amp;10&amp;K000000 Classificação: Direcionado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/>
  </sheetPr>
  <dimension ref="B9:O55"/>
  <sheetViews>
    <sheetView showGridLines="0" zoomScale="70" zoomScaleNormal="70" workbookViewId="0"/>
  </sheetViews>
  <sheetFormatPr defaultRowHeight="12.75" x14ac:dyDescent="0.2"/>
  <cols>
    <col min="1" max="1" width="12.85546875" style="29" customWidth="1"/>
    <col min="2" max="2" width="24.42578125" style="29" customWidth="1"/>
    <col min="3" max="3" width="17.5703125" style="29" customWidth="1"/>
    <col min="4" max="4" width="26.28515625" style="29" customWidth="1"/>
    <col min="5" max="5" width="15.140625" style="29" customWidth="1"/>
    <col min="6" max="6" width="15.42578125" style="41" customWidth="1"/>
    <col min="7" max="7" width="4.42578125" style="41" bestFit="1" customWidth="1"/>
    <col min="8" max="8" width="9.140625" style="29"/>
    <col min="9" max="9" width="12.140625" style="29" customWidth="1"/>
    <col min="10" max="10" width="9" style="29" customWidth="1"/>
    <col min="11" max="11" width="34" style="29" hidden="1" customWidth="1"/>
    <col min="12" max="12" width="10" style="29" hidden="1" customWidth="1"/>
    <col min="13" max="13" width="9.140625" style="29" hidden="1" customWidth="1"/>
    <col min="14" max="14" width="31" style="29" hidden="1" customWidth="1"/>
    <col min="15" max="15" width="9.140625" style="29" hidden="1" customWidth="1"/>
    <col min="16" max="16" width="9.140625" style="29" customWidth="1"/>
    <col min="17" max="16384" width="9.140625" style="29"/>
  </cols>
  <sheetData>
    <row r="9" spans="2:6" x14ac:dyDescent="0.2">
      <c r="B9" s="41"/>
      <c r="C9" s="42"/>
      <c r="D9" s="41"/>
      <c r="E9" s="41"/>
    </row>
    <row r="10" spans="2:6" x14ac:dyDescent="0.2">
      <c r="B10" s="41"/>
      <c r="C10" s="41"/>
      <c r="D10" s="41"/>
      <c r="E10" s="42"/>
      <c r="F10" s="43"/>
    </row>
    <row r="11" spans="2:6" x14ac:dyDescent="0.2">
      <c r="B11" s="41"/>
      <c r="C11" s="42"/>
      <c r="D11" s="41"/>
      <c r="E11" s="42"/>
    </row>
    <row r="12" spans="2:6" x14ac:dyDescent="0.2">
      <c r="B12" s="41"/>
      <c r="C12" s="41"/>
      <c r="D12" s="41"/>
      <c r="E12" s="41"/>
    </row>
    <row r="13" spans="2:6" ht="9.75" customHeight="1" x14ac:dyDescent="0.2">
      <c r="B13" s="41"/>
      <c r="C13" s="41"/>
      <c r="D13" s="41"/>
      <c r="E13" s="41"/>
    </row>
    <row r="14" spans="2:6" x14ac:dyDescent="0.2">
      <c r="B14" s="41"/>
      <c r="C14" s="41"/>
      <c r="D14" s="41"/>
      <c r="E14" s="41"/>
    </row>
    <row r="15" spans="2:6" ht="20.25" x14ac:dyDescent="0.2">
      <c r="B15" s="105" t="s">
        <v>74</v>
      </c>
      <c r="C15" s="105"/>
      <c r="D15" s="44"/>
      <c r="E15" s="45" t="s">
        <v>75</v>
      </c>
      <c r="F15" s="44"/>
    </row>
    <row r="16" spans="2:6" ht="6" customHeight="1" x14ac:dyDescent="0.2">
      <c r="B16" s="41"/>
      <c r="C16" s="41"/>
      <c r="D16" s="41"/>
      <c r="E16" s="41"/>
    </row>
    <row r="17" spans="2:15" ht="20.25" x14ac:dyDescent="0.3">
      <c r="B17" s="46">
        <f>L19</f>
        <v>24430.740359036994</v>
      </c>
      <c r="C17" s="46" t="s">
        <v>76</v>
      </c>
      <c r="D17" s="41"/>
      <c r="E17" s="47">
        <f>O19</f>
        <v>24430.740359036998</v>
      </c>
      <c r="F17" s="46" t="s">
        <v>76</v>
      </c>
    </row>
    <row r="18" spans="2:15" ht="16.5" customHeight="1" x14ac:dyDescent="0.4">
      <c r="B18" s="41"/>
      <c r="C18" s="42"/>
      <c r="D18" s="41"/>
      <c r="E18" s="41"/>
      <c r="K18" s="48" t="s">
        <v>77</v>
      </c>
    </row>
    <row r="19" spans="2:15" ht="15.75" x14ac:dyDescent="0.25">
      <c r="B19" s="41"/>
      <c r="C19" s="41"/>
      <c r="D19" s="41"/>
      <c r="E19" s="41"/>
      <c r="K19" s="49" t="s">
        <v>3</v>
      </c>
      <c r="L19" s="24">
        <f>L21+L29+L31+L32</f>
        <v>24430.740359036994</v>
      </c>
      <c r="M19" s="25"/>
      <c r="N19" s="50" t="s">
        <v>4</v>
      </c>
      <c r="O19" s="26">
        <f>O21</f>
        <v>24430.740359036998</v>
      </c>
    </row>
    <row r="20" spans="2:15" x14ac:dyDescent="0.2">
      <c r="B20" s="41"/>
      <c r="C20" s="41"/>
      <c r="D20" s="41"/>
      <c r="E20" s="41"/>
    </row>
    <row r="21" spans="2:15" ht="15.75" x14ac:dyDescent="0.25">
      <c r="B21" s="41"/>
      <c r="C21" s="41"/>
      <c r="D21" s="41"/>
      <c r="E21" s="42"/>
      <c r="K21" s="51" t="s">
        <v>78</v>
      </c>
      <c r="L21" s="27">
        <f>SUM(L23:L27)</f>
        <v>4539.4377827299995</v>
      </c>
      <c r="N21" s="50" t="s">
        <v>79</v>
      </c>
      <c r="O21" s="26">
        <f>SUM(O23:O31)</f>
        <v>24430.740359036998</v>
      </c>
    </row>
    <row r="22" spans="2:15" x14ac:dyDescent="0.2">
      <c r="B22" s="41"/>
      <c r="C22" s="41"/>
      <c r="D22" s="41"/>
      <c r="E22" s="41"/>
    </row>
    <row r="23" spans="2:15" x14ac:dyDescent="0.2">
      <c r="B23" s="41"/>
      <c r="C23" s="42"/>
      <c r="D23" s="41"/>
      <c r="E23" s="41"/>
      <c r="K23" s="52" t="s">
        <v>80</v>
      </c>
      <c r="L23" s="53">
        <f>[2]Infograma!$C$69</f>
        <v>4644.3735529059995</v>
      </c>
      <c r="N23" s="54" t="s">
        <v>81</v>
      </c>
      <c r="O23" s="55">
        <f>[2]Infograma!$F$69</f>
        <v>1653.77277</v>
      </c>
    </row>
    <row r="24" spans="2:15" x14ac:dyDescent="0.2">
      <c r="B24" s="41"/>
      <c r="C24" s="56"/>
      <c r="D24" s="41"/>
      <c r="E24" s="42"/>
      <c r="K24" s="52"/>
      <c r="L24" s="52"/>
      <c r="N24" s="54"/>
      <c r="O24" s="55"/>
    </row>
    <row r="25" spans="2:15" x14ac:dyDescent="0.2">
      <c r="B25" s="41"/>
      <c r="C25" s="42"/>
      <c r="D25" s="41"/>
      <c r="E25" s="56"/>
      <c r="K25" s="52" t="s">
        <v>82</v>
      </c>
      <c r="L25" s="53">
        <f>[2]Infograma!$C$71</f>
        <v>0</v>
      </c>
      <c r="N25" s="28" t="s">
        <v>5</v>
      </c>
      <c r="O25" s="55">
        <f>[2]Infograma!$F$71</f>
        <v>18695.844971179999</v>
      </c>
    </row>
    <row r="26" spans="2:15" x14ac:dyDescent="0.2">
      <c r="B26" s="41"/>
      <c r="C26" s="41"/>
      <c r="D26" s="41"/>
      <c r="E26" s="42"/>
      <c r="K26" s="52"/>
      <c r="L26" s="52"/>
      <c r="N26" s="54"/>
      <c r="O26" s="55"/>
    </row>
    <row r="27" spans="2:15" x14ac:dyDescent="0.2">
      <c r="B27" s="41"/>
      <c r="C27" s="41"/>
      <c r="D27" s="41"/>
      <c r="E27" s="42"/>
      <c r="K27" s="52" t="s">
        <v>83</v>
      </c>
      <c r="L27" s="53">
        <f>[2]Infograma!$C$73</f>
        <v>-104.93577017599999</v>
      </c>
      <c r="N27" s="28" t="s">
        <v>84</v>
      </c>
      <c r="O27" s="55">
        <f>[2]Infograma!$F$73</f>
        <v>0</v>
      </c>
    </row>
    <row r="28" spans="2:15" x14ac:dyDescent="0.2">
      <c r="B28" s="41"/>
      <c r="C28" s="41"/>
      <c r="D28" s="41"/>
      <c r="E28" s="41"/>
      <c r="N28" s="28"/>
      <c r="O28" s="55"/>
    </row>
    <row r="29" spans="2:15" ht="15" x14ac:dyDescent="0.25">
      <c r="K29" s="51" t="s">
        <v>85</v>
      </c>
      <c r="L29" s="27">
        <f>[2]Infograma!$C$75</f>
        <v>13982.435984447997</v>
      </c>
      <c r="N29" s="28" t="s">
        <v>6</v>
      </c>
      <c r="O29" s="55">
        <f>[2]Infograma!$F$75</f>
        <v>3010.9038040819996</v>
      </c>
    </row>
    <row r="30" spans="2:15" x14ac:dyDescent="0.2">
      <c r="N30" s="28"/>
      <c r="O30" s="55"/>
    </row>
    <row r="31" spans="2:15" ht="15" x14ac:dyDescent="0.25">
      <c r="K31" s="51" t="s">
        <v>86</v>
      </c>
      <c r="L31" s="27">
        <f>[2]Infograma!$C$77</f>
        <v>3444.6040327669998</v>
      </c>
      <c r="N31" s="28" t="s">
        <v>87</v>
      </c>
      <c r="O31" s="55">
        <f>[2]Infograma!$F$77</f>
        <v>1070.2188137750002</v>
      </c>
    </row>
    <row r="32" spans="2:15" ht="15" x14ac:dyDescent="0.25">
      <c r="K32" s="51" t="s">
        <v>88</v>
      </c>
      <c r="L32" s="27">
        <f>[2]Infograma!$C$79</f>
        <v>2464.2625590919997</v>
      </c>
    </row>
    <row r="55" spans="9:9" ht="15" x14ac:dyDescent="0.25">
      <c r="I55" s="57"/>
    </row>
  </sheetData>
  <mergeCells count="1">
    <mergeCell ref="B15:C15"/>
  </mergeCells>
  <pageMargins left="0" right="0" top="0" bottom="0" header="0" footer="0"/>
  <pageSetup paperSize="9" scale="75" orientation="landscape" r:id="rId1"/>
  <headerFooter alignWithMargins="0">
    <oddFooter>&amp;R_x000D_&amp;1#&amp;"Calibri"&amp;10&amp;K000000 Classificação: Direcionado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8"/>
  <sheetViews>
    <sheetView showGridLines="0" showRowColHeaders="0" zoomScale="80" zoomScaleNormal="80" workbookViewId="0"/>
  </sheetViews>
  <sheetFormatPr defaultColWidth="8.7109375" defaultRowHeight="15" zeroHeight="1" x14ac:dyDescent="0.25"/>
  <cols>
    <col min="1" max="1" width="13.85546875" customWidth="1"/>
    <col min="2" max="2" width="59.7109375" customWidth="1"/>
    <col min="3" max="6" width="20.28515625" customWidth="1"/>
    <col min="16383" max="16383" width="8.7109375" customWidth="1"/>
  </cols>
  <sheetData>
    <row r="1" spans="1:6" ht="15" customHeight="1" x14ac:dyDescent="0.25">
      <c r="B1" s="108"/>
      <c r="C1" s="108"/>
      <c r="D1" s="108"/>
      <c r="E1" s="108"/>
    </row>
    <row r="2" spans="1:6" ht="15" customHeight="1" x14ac:dyDescent="0.25">
      <c r="B2" s="108"/>
      <c r="C2" s="108"/>
      <c r="D2" s="108"/>
      <c r="E2" s="108"/>
    </row>
    <row r="3" spans="1:6" ht="15" customHeight="1" x14ac:dyDescent="0.25">
      <c r="B3" s="108"/>
      <c r="C3" s="108"/>
      <c r="D3" s="108"/>
      <c r="E3" s="108"/>
    </row>
    <row r="4" spans="1:6" ht="15" customHeight="1" x14ac:dyDescent="0.25">
      <c r="B4" s="108"/>
      <c r="C4" s="108"/>
      <c r="D4" s="108"/>
      <c r="E4" s="108"/>
    </row>
    <row r="5" spans="1:6" ht="15" customHeight="1" x14ac:dyDescent="0.25">
      <c r="B5" s="108"/>
      <c r="C5" s="108"/>
      <c r="D5" s="108"/>
      <c r="E5" s="108"/>
    </row>
    <row r="6" spans="1:6" ht="15" customHeight="1" x14ac:dyDescent="0.25">
      <c r="B6" s="108"/>
      <c r="C6" s="108"/>
      <c r="D6" s="108"/>
      <c r="E6" s="108"/>
    </row>
    <row r="7" spans="1:6" ht="24.6" customHeight="1" x14ac:dyDescent="0.25">
      <c r="A7" s="10"/>
      <c r="B7" s="4" t="s">
        <v>0</v>
      </c>
      <c r="C7" s="10"/>
      <c r="D7" s="10"/>
    </row>
    <row r="8" spans="1:6" ht="9.75" customHeight="1" x14ac:dyDescent="0.25">
      <c r="A8" s="10"/>
      <c r="B8" s="4"/>
      <c r="C8" s="10"/>
      <c r="D8" s="10"/>
    </row>
    <row r="9" spans="1:6" ht="32.450000000000003" customHeight="1" x14ac:dyDescent="0.25">
      <c r="A9" s="10"/>
      <c r="B9" s="109"/>
      <c r="C9" s="106" t="s">
        <v>7</v>
      </c>
      <c r="D9" s="107"/>
      <c r="E9" s="106" t="s">
        <v>69</v>
      </c>
      <c r="F9" s="107"/>
    </row>
    <row r="10" spans="1:6" ht="24.6" customHeight="1" x14ac:dyDescent="0.25">
      <c r="A10" s="10"/>
      <c r="B10" s="109"/>
      <c r="C10" s="30" t="s">
        <v>62</v>
      </c>
      <c r="D10" s="30" t="s">
        <v>63</v>
      </c>
      <c r="E10" s="30" t="s">
        <v>60</v>
      </c>
      <c r="F10" s="30" t="s">
        <v>61</v>
      </c>
    </row>
    <row r="11" spans="1:6" ht="27" customHeight="1" x14ac:dyDescent="0.25">
      <c r="A11" s="10"/>
      <c r="B11" s="36" t="s">
        <v>201</v>
      </c>
      <c r="C11" s="34">
        <v>1927253</v>
      </c>
      <c r="D11" s="35">
        <v>1824124</v>
      </c>
      <c r="E11" s="34">
        <v>5367636</v>
      </c>
      <c r="F11" s="35">
        <v>5247834</v>
      </c>
    </row>
    <row r="12" spans="1:6" ht="24.6" customHeight="1" x14ac:dyDescent="0.25">
      <c r="A12" s="10"/>
      <c r="B12" s="36" t="s">
        <v>202</v>
      </c>
      <c r="C12" s="34">
        <v>186433</v>
      </c>
      <c r="D12" s="35">
        <v>184178</v>
      </c>
      <c r="E12" s="34">
        <v>711082</v>
      </c>
      <c r="F12" s="35">
        <v>520238</v>
      </c>
    </row>
    <row r="13" spans="1:6" ht="24.6" customHeight="1" x14ac:dyDescent="0.25">
      <c r="A13" s="10"/>
      <c r="B13" s="36" t="s">
        <v>203</v>
      </c>
      <c r="C13" s="34">
        <v>81881</v>
      </c>
      <c r="D13" s="35">
        <v>67918</v>
      </c>
      <c r="E13" s="34">
        <v>228293</v>
      </c>
      <c r="F13" s="35">
        <v>244069</v>
      </c>
    </row>
    <row r="14" spans="1:6" ht="24.6" customHeight="1" x14ac:dyDescent="0.25">
      <c r="A14" s="10"/>
      <c r="B14" s="36" t="s">
        <v>204</v>
      </c>
      <c r="C14" s="34">
        <v>41665</v>
      </c>
      <c r="D14" s="35">
        <v>67169</v>
      </c>
      <c r="E14" s="34">
        <v>115709</v>
      </c>
      <c r="F14" s="35">
        <v>150158</v>
      </c>
    </row>
    <row r="15" spans="1:6" ht="24.6" customHeight="1" x14ac:dyDescent="0.25">
      <c r="A15" s="10"/>
      <c r="B15" s="36" t="s">
        <v>205</v>
      </c>
      <c r="C15" s="34">
        <v>59103</v>
      </c>
      <c r="D15" s="35">
        <v>9811</v>
      </c>
      <c r="E15" s="34">
        <v>90701</v>
      </c>
      <c r="F15" s="35">
        <v>413848</v>
      </c>
    </row>
    <row r="16" spans="1:6" x14ac:dyDescent="0.25">
      <c r="A16" s="10"/>
      <c r="B16" s="36" t="s">
        <v>206</v>
      </c>
      <c r="C16" s="34">
        <v>41035</v>
      </c>
      <c r="D16" s="35">
        <v>33637</v>
      </c>
      <c r="E16" s="34">
        <v>357253</v>
      </c>
      <c r="F16" s="35">
        <v>124057</v>
      </c>
    </row>
    <row r="17" spans="1:6" ht="24.6" customHeight="1" x14ac:dyDescent="0.25">
      <c r="A17" s="10"/>
      <c r="B17" s="36" t="s">
        <v>89</v>
      </c>
      <c r="C17" s="34"/>
      <c r="D17" s="35"/>
      <c r="E17" s="34" t="s">
        <v>24</v>
      </c>
      <c r="F17" s="35">
        <v>64640</v>
      </c>
    </row>
    <row r="18" spans="1:6" ht="24.6" customHeight="1" x14ac:dyDescent="0.25">
      <c r="A18" s="10"/>
      <c r="B18" s="36" t="s">
        <v>207</v>
      </c>
      <c r="C18" s="34"/>
      <c r="D18" s="35"/>
      <c r="E18" s="34" t="s">
        <v>24</v>
      </c>
      <c r="F18" s="35">
        <v>424403</v>
      </c>
    </row>
    <row r="19" spans="1:6" ht="24.6" customHeight="1" x14ac:dyDescent="0.25">
      <c r="A19" s="10"/>
      <c r="B19" s="36" t="s">
        <v>72</v>
      </c>
      <c r="C19" s="34">
        <v>40307</v>
      </c>
      <c r="D19" s="35">
        <v>46042</v>
      </c>
      <c r="E19" s="34">
        <v>110572</v>
      </c>
      <c r="F19" s="35">
        <v>137790</v>
      </c>
    </row>
    <row r="20" spans="1:6" ht="24.6" customHeight="1" x14ac:dyDescent="0.25">
      <c r="A20" s="10"/>
      <c r="B20" s="36" t="s">
        <v>73</v>
      </c>
      <c r="C20" s="34">
        <v>-450754</v>
      </c>
      <c r="D20" s="35">
        <v>-466755</v>
      </c>
      <c r="E20" s="34">
        <v>-1264629</v>
      </c>
      <c r="F20" s="35">
        <v>-1363340</v>
      </c>
    </row>
    <row r="21" spans="1:6" ht="24.6" customHeight="1" thickBot="1" x14ac:dyDescent="0.3">
      <c r="A21" s="10"/>
      <c r="B21" s="63"/>
      <c r="C21" s="39">
        <v>1926923</v>
      </c>
      <c r="D21" s="39">
        <v>1766124</v>
      </c>
      <c r="E21" s="39">
        <v>5716617</v>
      </c>
      <c r="F21" s="39">
        <v>5963697</v>
      </c>
    </row>
    <row r="22" spans="1:6" ht="15.75" thickTop="1" x14ac:dyDescent="0.25">
      <c r="A22" s="10"/>
      <c r="B22" s="10"/>
      <c r="C22" s="10"/>
      <c r="D22" s="10"/>
    </row>
    <row r="24" spans="1:6" hidden="1" x14ac:dyDescent="0.25">
      <c r="C24" s="8"/>
      <c r="D24" s="8"/>
    </row>
    <row r="25" spans="1:6" hidden="1" x14ac:dyDescent="0.25">
      <c r="C25" s="7"/>
      <c r="D25" s="7"/>
    </row>
    <row r="26" spans="1:6" hidden="1" x14ac:dyDescent="0.25">
      <c r="C26" s="7"/>
      <c r="D26" s="7"/>
    </row>
    <row r="27" spans="1:6" hidden="1" x14ac:dyDescent="0.25">
      <c r="C27" s="7"/>
      <c r="D27" s="7"/>
    </row>
    <row r="29" spans="1:6" hidden="1" x14ac:dyDescent="0.25">
      <c r="C29" s="7"/>
      <c r="D29" s="7"/>
    </row>
    <row r="30" spans="1:6" hidden="1" x14ac:dyDescent="0.25">
      <c r="C30" s="7"/>
      <c r="D30" s="7"/>
    </row>
    <row r="31" spans="1:6" hidden="1" x14ac:dyDescent="0.25">
      <c r="C31" s="7"/>
      <c r="D31" s="7"/>
    </row>
    <row r="32" spans="1:6" hidden="1" x14ac:dyDescent="0.25">
      <c r="C32" s="7"/>
      <c r="D32" s="7"/>
    </row>
    <row r="33" spans="3:4" hidden="1" x14ac:dyDescent="0.25">
      <c r="D33" s="7"/>
    </row>
    <row r="34" spans="3:4" hidden="1" x14ac:dyDescent="0.25">
      <c r="C34" s="7"/>
      <c r="D34" s="7"/>
    </row>
    <row r="35" spans="3:4" hidden="1" x14ac:dyDescent="0.25">
      <c r="C35" s="7"/>
      <c r="D35" s="7"/>
    </row>
    <row r="36" spans="3:4" hidden="1" x14ac:dyDescent="0.25">
      <c r="C36" s="7"/>
      <c r="D36" s="7"/>
    </row>
    <row r="37" spans="3:4" hidden="1" x14ac:dyDescent="0.25">
      <c r="C37" s="7"/>
      <c r="D37" s="7"/>
    </row>
    <row r="38" spans="3:4" hidden="1" x14ac:dyDescent="0.25">
      <c r="C38" s="7"/>
      <c r="D38" s="7"/>
    </row>
    <row r="39" spans="3:4" hidden="1" x14ac:dyDescent="0.25">
      <c r="C39" s="7"/>
      <c r="D39" s="7"/>
    </row>
    <row r="40" spans="3:4" hidden="1" x14ac:dyDescent="0.25">
      <c r="C40" s="7"/>
      <c r="D40" s="7"/>
    </row>
    <row r="41" spans="3:4" x14ac:dyDescent="0.25"/>
    <row r="42" spans="3:4" x14ac:dyDescent="0.25"/>
    <row r="43" spans="3:4" x14ac:dyDescent="0.25"/>
    <row r="44" spans="3:4" x14ac:dyDescent="0.25"/>
    <row r="45" spans="3:4" x14ac:dyDescent="0.25"/>
    <row r="46" spans="3:4" x14ac:dyDescent="0.25"/>
    <row r="47" spans="3:4" x14ac:dyDescent="0.25"/>
    <row r="48" spans="3:4" x14ac:dyDescent="0.25"/>
  </sheetData>
  <mergeCells count="4">
    <mergeCell ref="C9:D9"/>
    <mergeCell ref="B1:E6"/>
    <mergeCell ref="B9:B10"/>
    <mergeCell ref="E9:F9"/>
  </mergeCells>
  <conditionalFormatting sqref="C17:D18">
    <cfRule type="expression" dxfId="13" priority="2">
      <formula>MOD(ROW(),2)=0</formula>
    </cfRule>
  </conditionalFormatting>
  <conditionalFormatting sqref="B11:F20">
    <cfRule type="expression" dxfId="12" priority="1">
      <formula>MOD(ROW(),2)=0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headerFooter>
    <oddFooter>&amp;R_x000D_&amp;1#&amp;"Calibri"&amp;10&amp;K000000 Classificação: Direcionado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I40"/>
  <sheetViews>
    <sheetView showGridLines="0" showRowColHeaders="0" zoomScale="80" zoomScaleNormal="80" workbookViewId="0"/>
  </sheetViews>
  <sheetFormatPr defaultColWidth="8.7109375" defaultRowHeight="15" zeroHeight="1" x14ac:dyDescent="0.25"/>
  <cols>
    <col min="1" max="1" width="12.140625" customWidth="1"/>
    <col min="2" max="2" width="57.7109375" bestFit="1" customWidth="1"/>
    <col min="3" max="5" width="20.5703125" customWidth="1"/>
    <col min="6" max="6" width="24.140625" customWidth="1"/>
    <col min="7" max="7" width="14.7109375" customWidth="1"/>
    <col min="8" max="8" width="19.28515625" customWidth="1"/>
    <col min="9" max="10" width="8.7109375" customWidth="1"/>
  </cols>
  <sheetData>
    <row r="1" spans="2:9" x14ac:dyDescent="0.25"/>
    <row r="2" spans="2:9" x14ac:dyDescent="0.25"/>
    <row r="3" spans="2:9" x14ac:dyDescent="0.25"/>
    <row r="4" spans="2:9" x14ac:dyDescent="0.25"/>
    <row r="5" spans="2:9" x14ac:dyDescent="0.25">
      <c r="B5" s="108"/>
      <c r="C5" s="108"/>
      <c r="D5" s="108"/>
      <c r="E5" s="108"/>
      <c r="F5" s="108"/>
      <c r="G5" s="110"/>
      <c r="H5" s="110"/>
      <c r="I5" s="110"/>
    </row>
    <row r="6" spans="2:9" x14ac:dyDescent="0.25">
      <c r="B6" s="110"/>
      <c r="C6" s="110"/>
      <c r="D6" s="110"/>
      <c r="E6" s="110"/>
      <c r="F6" s="110"/>
      <c r="G6" s="110"/>
      <c r="H6" s="110"/>
      <c r="I6" s="110"/>
    </row>
    <row r="7" spans="2:9" x14ac:dyDescent="0.25">
      <c r="B7" s="110"/>
      <c r="C7" s="110"/>
      <c r="D7" s="110"/>
      <c r="E7" s="110"/>
      <c r="F7" s="110"/>
      <c r="G7" s="110"/>
      <c r="H7" s="110"/>
      <c r="I7" s="110"/>
    </row>
    <row r="8" spans="2:9" ht="21" customHeight="1" x14ac:dyDescent="0.25">
      <c r="B8" s="11" t="s">
        <v>0</v>
      </c>
      <c r="C8" s="11"/>
      <c r="D8" s="11"/>
      <c r="E8" s="2"/>
      <c r="F8" s="2"/>
    </row>
    <row r="9" spans="2:9" ht="24" customHeight="1" x14ac:dyDescent="0.25">
      <c r="B9" s="107"/>
      <c r="C9" s="106" t="s">
        <v>7</v>
      </c>
      <c r="D9" s="107"/>
      <c r="E9" s="106" t="s">
        <v>69</v>
      </c>
      <c r="F9" s="107"/>
    </row>
    <row r="10" spans="2:9" ht="24" customHeight="1" x14ac:dyDescent="0.25">
      <c r="B10" s="107"/>
      <c r="C10" s="30" t="s">
        <v>62</v>
      </c>
      <c r="D10" s="30" t="s">
        <v>63</v>
      </c>
      <c r="E10" s="30" t="s">
        <v>60</v>
      </c>
      <c r="F10" s="30" t="s">
        <v>61</v>
      </c>
    </row>
    <row r="11" spans="2:9" ht="24" customHeight="1" x14ac:dyDescent="0.25">
      <c r="B11" s="36" t="s">
        <v>211</v>
      </c>
      <c r="C11" s="34">
        <v>70344</v>
      </c>
      <c r="D11" s="35">
        <v>77817</v>
      </c>
      <c r="E11" s="34">
        <v>225875</v>
      </c>
      <c r="F11" s="35">
        <v>246091</v>
      </c>
    </row>
    <row r="12" spans="2:9" ht="24" customHeight="1" x14ac:dyDescent="0.25">
      <c r="B12" s="36" t="s">
        <v>90</v>
      </c>
      <c r="C12" s="34">
        <v>19193</v>
      </c>
      <c r="D12" s="35">
        <v>-4191</v>
      </c>
      <c r="E12" s="34">
        <v>27230</v>
      </c>
      <c r="F12" s="35">
        <v>38140</v>
      </c>
    </row>
    <row r="13" spans="2:9" ht="24" customHeight="1" x14ac:dyDescent="0.25">
      <c r="B13" s="36" t="s">
        <v>8</v>
      </c>
      <c r="C13" s="34">
        <v>23684</v>
      </c>
      <c r="D13" s="35">
        <v>22683</v>
      </c>
      <c r="E13" s="34">
        <v>71663</v>
      </c>
      <c r="F13" s="35">
        <v>65314</v>
      </c>
    </row>
    <row r="14" spans="2:9" ht="24" customHeight="1" x14ac:dyDescent="0.25">
      <c r="B14" s="36" t="s">
        <v>9</v>
      </c>
      <c r="C14" s="34">
        <v>5935</v>
      </c>
      <c r="D14" s="35">
        <v>4909</v>
      </c>
      <c r="E14" s="34">
        <v>12101</v>
      </c>
      <c r="F14" s="35">
        <v>15064</v>
      </c>
    </row>
    <row r="15" spans="2:9" ht="24" customHeight="1" x14ac:dyDescent="0.25">
      <c r="B15" s="36" t="s">
        <v>10</v>
      </c>
      <c r="C15" s="34">
        <v>40596</v>
      </c>
      <c r="D15" s="35">
        <v>40130</v>
      </c>
      <c r="E15" s="34">
        <v>110350</v>
      </c>
      <c r="F15" s="35">
        <v>118779</v>
      </c>
    </row>
    <row r="16" spans="2:9" ht="24" customHeight="1" x14ac:dyDescent="0.25">
      <c r="B16" s="36" t="s">
        <v>152</v>
      </c>
      <c r="C16" s="34">
        <v>50883</v>
      </c>
      <c r="D16" s="35">
        <v>57296</v>
      </c>
      <c r="E16" s="34">
        <v>155058</v>
      </c>
      <c r="F16" s="35">
        <v>171231</v>
      </c>
    </row>
    <row r="17" spans="2:6" ht="24" customHeight="1" x14ac:dyDescent="0.25">
      <c r="B17" s="36" t="s">
        <v>212</v>
      </c>
      <c r="C17" s="34">
        <v>12339</v>
      </c>
      <c r="D17" s="35">
        <v>288592</v>
      </c>
      <c r="E17" s="34">
        <v>67611</v>
      </c>
      <c r="F17" s="35">
        <v>1034847</v>
      </c>
    </row>
    <row r="18" spans="2:6" ht="24" customHeight="1" x14ac:dyDescent="0.25">
      <c r="B18" s="36" t="s">
        <v>12</v>
      </c>
      <c r="C18" s="34">
        <v>50201</v>
      </c>
      <c r="D18" s="35">
        <v>50124</v>
      </c>
      <c r="E18" s="34">
        <v>148489</v>
      </c>
      <c r="F18" s="35">
        <v>142377</v>
      </c>
    </row>
    <row r="19" spans="2:6" ht="24" customHeight="1" x14ac:dyDescent="0.25">
      <c r="B19" s="36" t="s">
        <v>11</v>
      </c>
      <c r="C19" s="34">
        <v>1068046</v>
      </c>
      <c r="D19" s="35">
        <v>1126457</v>
      </c>
      <c r="E19" s="34">
        <v>2853191</v>
      </c>
      <c r="F19" s="35">
        <v>2825618</v>
      </c>
    </row>
    <row r="20" spans="2:6" ht="24" customHeight="1" x14ac:dyDescent="0.25">
      <c r="B20" s="36" t="s">
        <v>154</v>
      </c>
      <c r="C20" s="34">
        <v>41665</v>
      </c>
      <c r="D20" s="35">
        <v>67169</v>
      </c>
      <c r="E20" s="34">
        <v>115709</v>
      </c>
      <c r="F20" s="35">
        <v>150158</v>
      </c>
    </row>
    <row r="21" spans="2:6" ht="27" customHeight="1" x14ac:dyDescent="0.25">
      <c r="B21" s="33" t="s">
        <v>213</v>
      </c>
      <c r="C21" s="34">
        <v>22534</v>
      </c>
      <c r="D21" s="35">
        <v>-3285</v>
      </c>
      <c r="E21" s="34">
        <v>62542</v>
      </c>
      <c r="F21" s="35">
        <v>11633</v>
      </c>
    </row>
    <row r="22" spans="2:6" ht="24" customHeight="1" thickBot="1" x14ac:dyDescent="0.3">
      <c r="B22" s="64"/>
      <c r="C22" s="39">
        <v>1405420</v>
      </c>
      <c r="D22" s="39">
        <v>1727701</v>
      </c>
      <c r="E22" s="39">
        <v>3849819</v>
      </c>
      <c r="F22" s="39">
        <v>4819252</v>
      </c>
    </row>
    <row r="23" spans="2:6" ht="15.75" thickTop="1" x14ac:dyDescent="0.25"/>
    <row r="24" spans="2:6" x14ac:dyDescent="0.25"/>
    <row r="26" spans="2:6" hidden="1" x14ac:dyDescent="0.25">
      <c r="E26" s="8"/>
      <c r="F26" s="8"/>
    </row>
    <row r="27" spans="2:6" hidden="1" x14ac:dyDescent="0.25">
      <c r="E27" s="7"/>
      <c r="F27" s="7"/>
    </row>
    <row r="28" spans="2:6" hidden="1" x14ac:dyDescent="0.25">
      <c r="E28" s="7"/>
      <c r="F28" s="7"/>
    </row>
    <row r="29" spans="2:6" hidden="1" x14ac:dyDescent="0.25">
      <c r="E29" s="7"/>
      <c r="F29" s="7"/>
    </row>
    <row r="30" spans="2:6" hidden="1" x14ac:dyDescent="0.25">
      <c r="E30" s="7"/>
      <c r="F30" s="7"/>
    </row>
    <row r="31" spans="2:6" hidden="1" x14ac:dyDescent="0.25">
      <c r="E31" s="7"/>
      <c r="F31" s="7"/>
    </row>
    <row r="32" spans="2:6" hidden="1" x14ac:dyDescent="0.25">
      <c r="E32" s="7"/>
      <c r="F32" s="7"/>
    </row>
    <row r="33" spans="5:6" hidden="1" x14ac:dyDescent="0.25">
      <c r="E33" s="7"/>
      <c r="F33" s="7"/>
    </row>
    <row r="34" spans="5:6" hidden="1" x14ac:dyDescent="0.25">
      <c r="E34" s="7"/>
      <c r="F34" s="7"/>
    </row>
    <row r="35" spans="5:6" hidden="1" x14ac:dyDescent="0.25">
      <c r="E35" s="7"/>
      <c r="F35" s="7"/>
    </row>
    <row r="36" spans="5:6" hidden="1" x14ac:dyDescent="0.25">
      <c r="E36" s="7"/>
      <c r="F36" s="7"/>
    </row>
    <row r="37" spans="5:6" hidden="1" x14ac:dyDescent="0.25">
      <c r="E37" s="7"/>
      <c r="F37" s="7"/>
    </row>
    <row r="38" spans="5:6" hidden="1" x14ac:dyDescent="0.25">
      <c r="E38" s="7"/>
      <c r="F38" s="7"/>
    </row>
    <row r="39" spans="5:6" hidden="1" x14ac:dyDescent="0.25">
      <c r="E39" s="7"/>
      <c r="F39" s="7"/>
    </row>
    <row r="40" spans="5:6" x14ac:dyDescent="0.25"/>
  </sheetData>
  <mergeCells count="4">
    <mergeCell ref="B5:I7"/>
    <mergeCell ref="E9:F9"/>
    <mergeCell ref="B9:B10"/>
    <mergeCell ref="C9:D9"/>
  </mergeCells>
  <conditionalFormatting sqref="B11:F21">
    <cfRule type="expression" dxfId="11" priority="1">
      <formula>MOD(ROW(),2)=0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headerFooter>
    <oddFooter>&amp;R_x000D_&amp;1#&amp;"Calibri"&amp;10&amp;K000000 Classificação: Direcionado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45"/>
  <sheetViews>
    <sheetView showGridLines="0" showRowColHeaders="0" zoomScale="80" zoomScaleNormal="80" workbookViewId="0"/>
  </sheetViews>
  <sheetFormatPr defaultColWidth="0" defaultRowHeight="15" zeroHeight="1" x14ac:dyDescent="0.25"/>
  <cols>
    <col min="1" max="1" width="15.28515625" customWidth="1"/>
    <col min="2" max="2" width="47.140625" bestFit="1" customWidth="1"/>
    <col min="3" max="8" width="16.140625" customWidth="1"/>
    <col min="9" max="9" width="7.42578125" customWidth="1"/>
    <col min="10" max="10" width="10.5703125" customWidth="1"/>
    <col min="11" max="11" width="17.5703125" hidden="1" customWidth="1"/>
    <col min="12" max="12" width="12.140625" hidden="1" customWidth="1"/>
    <col min="13" max="16384" width="8.7109375" hidden="1"/>
  </cols>
  <sheetData>
    <row r="1" spans="2:11" x14ac:dyDescent="0.25"/>
    <row r="2" spans="2:11" x14ac:dyDescent="0.25"/>
    <row r="3" spans="2:11" x14ac:dyDescent="0.25"/>
    <row r="4" spans="2:11" x14ac:dyDescent="0.25"/>
    <row r="5" spans="2:11" x14ac:dyDescent="0.25"/>
    <row r="6" spans="2:11" ht="27.95" customHeight="1" x14ac:dyDescent="0.25">
      <c r="B6" s="17"/>
      <c r="C6" s="17"/>
      <c r="D6" s="17"/>
      <c r="E6" s="17"/>
      <c r="F6" s="17"/>
      <c r="G6" s="17"/>
      <c r="H6" s="17"/>
      <c r="I6" s="17"/>
      <c r="J6" s="5"/>
      <c r="K6" s="5"/>
    </row>
    <row r="7" spans="2:11" ht="27.95" customHeight="1" x14ac:dyDescent="0.25">
      <c r="B7" s="17"/>
      <c r="C7" s="17"/>
      <c r="D7" s="17"/>
      <c r="E7" s="17"/>
      <c r="F7" s="17"/>
      <c r="G7" s="17"/>
      <c r="H7" s="17"/>
      <c r="I7" s="17"/>
      <c r="J7" s="5"/>
      <c r="K7" s="5"/>
    </row>
    <row r="8" spans="2:11" ht="23.45" customHeight="1" x14ac:dyDescent="0.25">
      <c r="B8" s="111" t="s">
        <v>70</v>
      </c>
      <c r="C8" s="106" t="s">
        <v>7</v>
      </c>
      <c r="D8" s="107"/>
      <c r="E8" s="107"/>
      <c r="F8" s="106" t="s">
        <v>69</v>
      </c>
      <c r="G8" s="107"/>
      <c r="H8" s="107"/>
      <c r="I8" s="16"/>
    </row>
    <row r="9" spans="2:11" ht="30" customHeight="1" x14ac:dyDescent="0.25">
      <c r="B9" s="111"/>
      <c r="C9" s="30" t="s">
        <v>62</v>
      </c>
      <c r="D9" s="30" t="s">
        <v>63</v>
      </c>
      <c r="E9" s="30" t="s">
        <v>13</v>
      </c>
      <c r="F9" s="30" t="s">
        <v>60</v>
      </c>
      <c r="G9" s="30" t="s">
        <v>61</v>
      </c>
      <c r="H9" s="30" t="s">
        <v>13</v>
      </c>
      <c r="I9" s="15"/>
    </row>
    <row r="10" spans="2:11" ht="23.45" customHeight="1" x14ac:dyDescent="0.25">
      <c r="B10" s="61" t="s">
        <v>14</v>
      </c>
      <c r="C10" s="74">
        <v>3005</v>
      </c>
      <c r="D10" s="74">
        <v>-133952</v>
      </c>
      <c r="E10" s="75" t="s">
        <v>24</v>
      </c>
      <c r="F10" s="74">
        <v>367979</v>
      </c>
      <c r="G10" s="74">
        <v>791761</v>
      </c>
      <c r="H10" s="75">
        <v>-53.52</v>
      </c>
      <c r="I10" s="14"/>
    </row>
    <row r="11" spans="2:11" ht="23.45" customHeight="1" x14ac:dyDescent="0.25">
      <c r="B11" s="61" t="s">
        <v>91</v>
      </c>
      <c r="C11" s="74">
        <v>-10665</v>
      </c>
      <c r="D11" s="74">
        <v>-60481</v>
      </c>
      <c r="E11" s="75">
        <v>-82.37</v>
      </c>
      <c r="F11" s="74">
        <v>143886</v>
      </c>
      <c r="G11" s="74">
        <v>687427</v>
      </c>
      <c r="H11" s="75">
        <v>-79.069999999999993</v>
      </c>
      <c r="I11" s="14"/>
    </row>
    <row r="12" spans="2:11" ht="23.45" customHeight="1" x14ac:dyDescent="0.25">
      <c r="B12" s="61" t="s">
        <v>92</v>
      </c>
      <c r="C12" s="74">
        <v>495479</v>
      </c>
      <c r="D12" s="74">
        <v>212713</v>
      </c>
      <c r="E12" s="75">
        <v>132.93</v>
      </c>
      <c r="F12" s="74">
        <v>1318854</v>
      </c>
      <c r="G12" s="74">
        <v>-346133</v>
      </c>
      <c r="H12" s="75" t="s">
        <v>24</v>
      </c>
      <c r="I12" s="14"/>
    </row>
    <row r="13" spans="2:11" ht="23.45" customHeight="1" x14ac:dyDescent="0.25">
      <c r="B13" s="61" t="s">
        <v>93</v>
      </c>
      <c r="C13" s="76">
        <v>50883</v>
      </c>
      <c r="D13" s="76">
        <v>57296</v>
      </c>
      <c r="E13" s="77">
        <v>-11.19</v>
      </c>
      <c r="F13" s="76">
        <v>155058</v>
      </c>
      <c r="G13" s="76">
        <v>171231</v>
      </c>
      <c r="H13" s="77">
        <v>-9.4499999999999993</v>
      </c>
      <c r="I13" s="14"/>
    </row>
    <row r="14" spans="2:11" ht="23.45" customHeight="1" x14ac:dyDescent="0.25">
      <c r="B14" s="37" t="s">
        <v>94</v>
      </c>
      <c r="C14" s="78" t="s">
        <v>95</v>
      </c>
      <c r="D14" s="78">
        <v>75576</v>
      </c>
      <c r="E14" s="79">
        <v>612.79999999999995</v>
      </c>
      <c r="F14" s="78">
        <v>1985777</v>
      </c>
      <c r="G14" s="78">
        <v>1304286</v>
      </c>
      <c r="H14" s="79">
        <v>52.25</v>
      </c>
      <c r="I14" s="12"/>
    </row>
    <row r="15" spans="2:11" ht="23.45" customHeight="1" x14ac:dyDescent="0.25">
      <c r="B15" s="37" t="s">
        <v>96</v>
      </c>
      <c r="C15" s="80"/>
      <c r="D15" s="80"/>
      <c r="E15" s="81"/>
      <c r="F15" s="80"/>
      <c r="G15" s="80"/>
      <c r="H15" s="81"/>
      <c r="I15" s="13"/>
    </row>
    <row r="16" spans="2:11" x14ac:dyDescent="0.25">
      <c r="B16" s="59" t="s">
        <v>99</v>
      </c>
      <c r="C16" s="74"/>
      <c r="D16" s="74"/>
      <c r="E16" s="75"/>
      <c r="F16" s="74" t="s">
        <v>24</v>
      </c>
      <c r="G16" s="74">
        <v>-424403</v>
      </c>
      <c r="H16" s="75" t="s">
        <v>24</v>
      </c>
      <c r="I16" s="14"/>
    </row>
    <row r="17" spans="2:9" ht="25.5" x14ac:dyDescent="0.25">
      <c r="B17" s="59" t="s">
        <v>100</v>
      </c>
      <c r="C17" s="82"/>
      <c r="D17" s="82"/>
      <c r="E17" s="83"/>
      <c r="F17" s="74" t="s">
        <v>24</v>
      </c>
      <c r="G17" s="74">
        <v>688031</v>
      </c>
      <c r="H17" s="75" t="s">
        <v>24</v>
      </c>
      <c r="I17" s="13"/>
    </row>
    <row r="18" spans="2:9" ht="23.45" customHeight="1" x14ac:dyDescent="0.25">
      <c r="B18" s="59" t="s">
        <v>101</v>
      </c>
      <c r="C18" s="82"/>
      <c r="D18" s="82"/>
      <c r="E18" s="83"/>
      <c r="F18" s="74">
        <v>-429840</v>
      </c>
      <c r="G18" s="74" t="s">
        <v>24</v>
      </c>
      <c r="H18" s="75" t="s">
        <v>24</v>
      </c>
      <c r="I18" s="13"/>
    </row>
    <row r="19" spans="2:9" ht="23.45" customHeight="1" x14ac:dyDescent="0.25">
      <c r="B19" s="59" t="s">
        <v>97</v>
      </c>
      <c r="C19" s="74" t="s">
        <v>24</v>
      </c>
      <c r="D19" s="74">
        <v>258625</v>
      </c>
      <c r="E19" s="75" t="s">
        <v>24</v>
      </c>
      <c r="F19" s="74" t="s">
        <v>24</v>
      </c>
      <c r="G19" s="74">
        <v>258625</v>
      </c>
      <c r="H19" s="75" t="s">
        <v>24</v>
      </c>
    </row>
    <row r="20" spans="2:9" ht="15.75" thickBot="1" x14ac:dyDescent="0.3">
      <c r="B20" s="60" t="s">
        <v>98</v>
      </c>
      <c r="C20" s="84">
        <v>538702</v>
      </c>
      <c r="D20" s="84">
        <v>334201</v>
      </c>
      <c r="E20" s="85">
        <v>61.19</v>
      </c>
      <c r="F20" s="84">
        <v>1555937</v>
      </c>
      <c r="G20" s="84">
        <v>1826539</v>
      </c>
      <c r="H20" s="85">
        <v>-14.82</v>
      </c>
    </row>
    <row r="21" spans="2:9" ht="15.75" thickTop="1" x14ac:dyDescent="0.25"/>
    <row r="22" spans="2:9" x14ac:dyDescent="0.25"/>
    <row r="23" spans="2:9" x14ac:dyDescent="0.25">
      <c r="F23" s="7"/>
      <c r="G23" s="7"/>
    </row>
    <row r="24" spans="2:9" x14ac:dyDescent="0.25">
      <c r="F24" s="7"/>
      <c r="G24" s="7"/>
    </row>
    <row r="25" spans="2:9" x14ac:dyDescent="0.25">
      <c r="F25" s="7"/>
      <c r="G25" s="7"/>
    </row>
    <row r="26" spans="2:9" x14ac:dyDescent="0.25">
      <c r="F26" s="7"/>
      <c r="G26" s="7"/>
    </row>
    <row r="27" spans="2:9" x14ac:dyDescent="0.25">
      <c r="F27" s="7"/>
      <c r="G27" s="7"/>
    </row>
    <row r="28" spans="2:9" x14ac:dyDescent="0.25"/>
    <row r="29" spans="2:9" x14ac:dyDescent="0.25"/>
    <row r="30" spans="2:9" x14ac:dyDescent="0.25"/>
    <row r="31" spans="2:9" x14ac:dyDescent="0.25"/>
    <row r="32" spans="2:9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ht="3.75" customHeight="1" x14ac:dyDescent="0.25"/>
    <row r="45" x14ac:dyDescent="0.25"/>
  </sheetData>
  <mergeCells count="3">
    <mergeCell ref="F8:H8"/>
    <mergeCell ref="B8:B9"/>
    <mergeCell ref="C8:E8"/>
  </mergeCells>
  <conditionalFormatting sqref="C18:E18">
    <cfRule type="expression" dxfId="10" priority="2">
      <formula>MOD(ROW(),2)=0</formula>
    </cfRule>
  </conditionalFormatting>
  <conditionalFormatting sqref="B10:H20">
    <cfRule type="expression" dxfId="9" priority="1">
      <formula>MOD(ROW(),2)=0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headerFooter>
    <oddFooter>&amp;R_x000D_&amp;1#&amp;"Calibri"&amp;10&amp;K000000 Classificação: Direcionado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G38"/>
  <sheetViews>
    <sheetView showGridLines="0" showRowColHeaders="0" zoomScale="80" zoomScaleNormal="80" workbookViewId="0"/>
  </sheetViews>
  <sheetFormatPr defaultColWidth="2.7109375" defaultRowHeight="15" zeroHeight="1" x14ac:dyDescent="0.25"/>
  <cols>
    <col min="1" max="1" width="12.42578125" customWidth="1"/>
    <col min="2" max="2" width="61.5703125" bestFit="1" customWidth="1"/>
    <col min="3" max="5" width="19.140625" customWidth="1"/>
    <col min="6" max="6" width="21.85546875" customWidth="1"/>
    <col min="7" max="7" width="13.85546875" customWidth="1"/>
  </cols>
  <sheetData>
    <row r="1" spans="2:7" x14ac:dyDescent="0.25"/>
    <row r="2" spans="2:7" x14ac:dyDescent="0.25"/>
    <row r="3" spans="2:7" x14ac:dyDescent="0.25"/>
    <row r="4" spans="2:7" x14ac:dyDescent="0.25">
      <c r="B4" s="112"/>
      <c r="C4" s="112"/>
      <c r="D4" s="112"/>
      <c r="E4" s="113"/>
      <c r="F4" s="113"/>
      <c r="G4" s="113"/>
    </row>
    <row r="5" spans="2:7" x14ac:dyDescent="0.25">
      <c r="B5" s="113"/>
      <c r="C5" s="113"/>
      <c r="D5" s="113"/>
      <c r="E5" s="113"/>
      <c r="F5" s="113"/>
      <c r="G5" s="113"/>
    </row>
    <row r="6" spans="2:7" ht="21.95" customHeight="1" x14ac:dyDescent="0.25">
      <c r="B6" s="113"/>
      <c r="C6" s="113"/>
      <c r="D6" s="113"/>
      <c r="E6" s="113"/>
      <c r="F6" s="113"/>
      <c r="G6" s="113"/>
    </row>
    <row r="7" spans="2:7" ht="21.6" customHeight="1" x14ac:dyDescent="0.25">
      <c r="B7" s="6" t="s">
        <v>0</v>
      </c>
      <c r="C7" s="6"/>
      <c r="D7" s="6"/>
      <c r="E7" s="2"/>
      <c r="F7" s="2"/>
    </row>
    <row r="8" spans="2:7" ht="21.6" customHeight="1" x14ac:dyDescent="0.25">
      <c r="B8" s="107"/>
      <c r="C8" s="114" t="s">
        <v>7</v>
      </c>
      <c r="D8" s="115"/>
      <c r="E8" s="114" t="s">
        <v>69</v>
      </c>
      <c r="F8" s="115"/>
    </row>
    <row r="9" spans="2:7" ht="20.45" customHeight="1" x14ac:dyDescent="0.25">
      <c r="B9" s="107"/>
      <c r="C9" s="30" t="s">
        <v>62</v>
      </c>
      <c r="D9" s="30" t="s">
        <v>63</v>
      </c>
      <c r="E9" s="30" t="s">
        <v>60</v>
      </c>
      <c r="F9" s="30" t="s">
        <v>61</v>
      </c>
    </row>
    <row r="10" spans="2:7" ht="20.45" customHeight="1" x14ac:dyDescent="0.25">
      <c r="B10" s="38" t="s">
        <v>15</v>
      </c>
      <c r="C10" s="74"/>
      <c r="D10" s="74"/>
      <c r="E10" s="74"/>
      <c r="F10" s="74"/>
    </row>
    <row r="11" spans="2:7" ht="20.45" customHeight="1" x14ac:dyDescent="0.25">
      <c r="B11" s="36" t="s">
        <v>16</v>
      </c>
      <c r="C11" s="74">
        <v>7163</v>
      </c>
      <c r="D11" s="74">
        <v>12224</v>
      </c>
      <c r="E11" s="74">
        <v>22538</v>
      </c>
      <c r="F11" s="74">
        <v>33389</v>
      </c>
    </row>
    <row r="12" spans="2:7" ht="20.45" customHeight="1" x14ac:dyDescent="0.25">
      <c r="B12" s="36" t="s">
        <v>102</v>
      </c>
      <c r="C12" s="74">
        <v>1633</v>
      </c>
      <c r="D12" s="74">
        <v>4719</v>
      </c>
      <c r="E12" s="74">
        <v>6473</v>
      </c>
      <c r="F12" s="74">
        <v>16272</v>
      </c>
    </row>
    <row r="13" spans="2:7" ht="20.45" customHeight="1" x14ac:dyDescent="0.25">
      <c r="B13" s="36" t="s">
        <v>103</v>
      </c>
      <c r="C13" s="74">
        <v>1756</v>
      </c>
      <c r="D13" s="74">
        <v>2689</v>
      </c>
      <c r="E13" s="74">
        <v>6740</v>
      </c>
      <c r="F13" s="74">
        <v>11369</v>
      </c>
    </row>
    <row r="14" spans="2:7" ht="20.45" customHeight="1" x14ac:dyDescent="0.25">
      <c r="B14" s="36" t="s">
        <v>104</v>
      </c>
      <c r="C14" s="74">
        <v>602</v>
      </c>
      <c r="D14" s="74">
        <v>4063</v>
      </c>
      <c r="E14" s="74">
        <v>3143</v>
      </c>
      <c r="F14" s="74">
        <v>9824</v>
      </c>
    </row>
    <row r="15" spans="2:7" ht="20.45" customHeight="1" x14ac:dyDescent="0.25">
      <c r="B15" s="36" t="s">
        <v>105</v>
      </c>
      <c r="C15" s="74">
        <v>2651</v>
      </c>
      <c r="D15" s="74">
        <v>485836</v>
      </c>
      <c r="E15" s="74">
        <v>1803611</v>
      </c>
      <c r="F15" s="74">
        <v>1099230</v>
      </c>
    </row>
    <row r="16" spans="2:7" ht="20.45" customHeight="1" x14ac:dyDescent="0.25">
      <c r="B16" s="36" t="s">
        <v>106</v>
      </c>
      <c r="C16" s="74">
        <v>159</v>
      </c>
      <c r="D16" s="74">
        <v>1617</v>
      </c>
      <c r="E16" s="74">
        <v>2839</v>
      </c>
      <c r="F16" s="74">
        <v>47596</v>
      </c>
    </row>
    <row r="17" spans="2:6" ht="20.45" customHeight="1" x14ac:dyDescent="0.25">
      <c r="B17" s="36" t="s">
        <v>18</v>
      </c>
      <c r="C17" s="74">
        <v>2107</v>
      </c>
      <c r="D17" s="74">
        <v>6552</v>
      </c>
      <c r="E17" s="74">
        <v>9966</v>
      </c>
      <c r="F17" s="74">
        <v>247967</v>
      </c>
    </row>
    <row r="18" spans="2:6" ht="20.45" customHeight="1" x14ac:dyDescent="0.25">
      <c r="B18" s="36" t="s">
        <v>19</v>
      </c>
      <c r="C18" s="74">
        <v>16394</v>
      </c>
      <c r="D18" s="74">
        <v>5070</v>
      </c>
      <c r="E18" s="74">
        <v>32728</v>
      </c>
      <c r="F18" s="74">
        <v>17587</v>
      </c>
    </row>
    <row r="19" spans="2:6" ht="20.45" customHeight="1" x14ac:dyDescent="0.25">
      <c r="B19" s="36" t="s">
        <v>107</v>
      </c>
      <c r="C19" s="76">
        <v>-1085</v>
      </c>
      <c r="D19" s="76">
        <v>-1687</v>
      </c>
      <c r="E19" s="76">
        <v>-1515</v>
      </c>
      <c r="F19" s="76">
        <v>-11858</v>
      </c>
    </row>
    <row r="20" spans="2:6" ht="20.45" customHeight="1" x14ac:dyDescent="0.25">
      <c r="B20" s="36"/>
      <c r="C20" s="82">
        <v>31380</v>
      </c>
      <c r="D20" s="82">
        <v>521083</v>
      </c>
      <c r="E20" s="82">
        <v>1886523</v>
      </c>
      <c r="F20" s="82">
        <v>1471376</v>
      </c>
    </row>
    <row r="21" spans="2:6" ht="20.45" customHeight="1" x14ac:dyDescent="0.25">
      <c r="B21" s="38" t="s">
        <v>20</v>
      </c>
      <c r="C21" s="86"/>
      <c r="D21" s="86"/>
      <c r="E21" s="86"/>
      <c r="F21" s="86"/>
    </row>
    <row r="22" spans="2:6" ht="20.45" customHeight="1" x14ac:dyDescent="0.25">
      <c r="B22" s="36" t="s">
        <v>21</v>
      </c>
      <c r="C22" s="74">
        <v>-249163</v>
      </c>
      <c r="D22" s="74">
        <v>-208188</v>
      </c>
      <c r="E22" s="74">
        <v>-722864</v>
      </c>
      <c r="F22" s="74">
        <v>-606829</v>
      </c>
    </row>
    <row r="23" spans="2:6" ht="20.45" customHeight="1" x14ac:dyDescent="0.25">
      <c r="B23" s="36" t="s">
        <v>108</v>
      </c>
      <c r="C23" s="74">
        <v>-3053</v>
      </c>
      <c r="D23" s="74">
        <v>-2967</v>
      </c>
      <c r="E23" s="74">
        <v>-9035</v>
      </c>
      <c r="F23" s="74">
        <v>-8751</v>
      </c>
    </row>
    <row r="24" spans="2:6" ht="20.45" customHeight="1" x14ac:dyDescent="0.25">
      <c r="B24" s="36" t="s">
        <v>109</v>
      </c>
      <c r="C24" s="74">
        <v>-2767</v>
      </c>
      <c r="D24" s="74">
        <v>-2430</v>
      </c>
      <c r="E24" s="74">
        <v>-7689</v>
      </c>
      <c r="F24" s="74">
        <v>-10029</v>
      </c>
    </row>
    <row r="25" spans="2:6" ht="20.45" customHeight="1" x14ac:dyDescent="0.25">
      <c r="B25" s="36" t="s">
        <v>110</v>
      </c>
      <c r="C25" s="74">
        <v>-9998</v>
      </c>
      <c r="D25" s="74">
        <v>-6227</v>
      </c>
      <c r="E25" s="74">
        <v>-22998</v>
      </c>
      <c r="F25" s="74">
        <v>-36580</v>
      </c>
    </row>
    <row r="26" spans="2:6" ht="20.45" customHeight="1" x14ac:dyDescent="0.25">
      <c r="B26" s="36" t="s">
        <v>17</v>
      </c>
      <c r="C26" s="74">
        <v>-13052</v>
      </c>
      <c r="D26" s="74">
        <v>-1720</v>
      </c>
      <c r="E26" s="74">
        <v>-17637</v>
      </c>
      <c r="F26" s="74">
        <v>-7192</v>
      </c>
    </row>
    <row r="27" spans="2:6" ht="20.45" customHeight="1" x14ac:dyDescent="0.25">
      <c r="B27" s="36" t="s">
        <v>22</v>
      </c>
      <c r="C27" s="74">
        <v>-247050</v>
      </c>
      <c r="D27" s="74">
        <v>-498300</v>
      </c>
      <c r="E27" s="74">
        <v>-2415000</v>
      </c>
      <c r="F27" s="74">
        <v>-434396</v>
      </c>
    </row>
    <row r="28" spans="2:6" ht="20.45" customHeight="1" x14ac:dyDescent="0.25">
      <c r="B28" s="36" t="s">
        <v>111</v>
      </c>
      <c r="C28" s="74">
        <v>-1353</v>
      </c>
      <c r="D28" s="74">
        <v>-1791</v>
      </c>
      <c r="E28" s="74">
        <v>-4030</v>
      </c>
      <c r="F28" s="74">
        <v>-5531</v>
      </c>
    </row>
    <row r="29" spans="2:6" ht="20.45" customHeight="1" x14ac:dyDescent="0.25">
      <c r="B29" s="36" t="s">
        <v>19</v>
      </c>
      <c r="C29" s="76">
        <v>-423</v>
      </c>
      <c r="D29" s="76">
        <v>-12173</v>
      </c>
      <c r="E29" s="76">
        <v>-6124</v>
      </c>
      <c r="F29" s="76">
        <v>-15935</v>
      </c>
    </row>
    <row r="30" spans="2:6" ht="20.45" customHeight="1" x14ac:dyDescent="0.25">
      <c r="B30" s="36"/>
      <c r="C30" s="78">
        <v>-526859</v>
      </c>
      <c r="D30" s="78">
        <v>-733796</v>
      </c>
      <c r="E30" s="78">
        <v>-3205377</v>
      </c>
      <c r="F30" s="78">
        <v>-1125243</v>
      </c>
    </row>
    <row r="31" spans="2:6" ht="20.45" customHeight="1" x14ac:dyDescent="0.25">
      <c r="B31" s="38" t="s">
        <v>1</v>
      </c>
      <c r="C31" s="78">
        <v>-495479</v>
      </c>
      <c r="D31" s="78">
        <v>-212713</v>
      </c>
      <c r="E31" s="78">
        <v>-1318854</v>
      </c>
      <c r="F31" s="78">
        <v>346133</v>
      </c>
    </row>
    <row r="32" spans="2:6" x14ac:dyDescent="0.25"/>
    <row r="33" x14ac:dyDescent="0.25"/>
    <row r="34" x14ac:dyDescent="0.25"/>
    <row r="35" x14ac:dyDescent="0.25"/>
    <row r="36" x14ac:dyDescent="0.25"/>
    <row r="37" x14ac:dyDescent="0.25"/>
    <row r="38" x14ac:dyDescent="0.25"/>
  </sheetData>
  <mergeCells count="4">
    <mergeCell ref="B4:G6"/>
    <mergeCell ref="C8:D8"/>
    <mergeCell ref="E8:F8"/>
    <mergeCell ref="B8:B9"/>
  </mergeCells>
  <conditionalFormatting sqref="B10:F31">
    <cfRule type="expression" dxfId="8" priority="1">
      <formula>MOD(ROW(),2)=0</formula>
    </cfRule>
  </conditionalFormatting>
  <pageMargins left="0.511811024" right="0.511811024" top="0.78740157499999996" bottom="0.78740157499999996" header="0.31496062000000002" footer="0.31496062000000002"/>
  <headerFooter>
    <oddFooter>&amp;R_x000D_&amp;1#&amp;"Calibri"&amp;10&amp;K000000 Classificação: Direcionado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H38"/>
  <sheetViews>
    <sheetView showGridLines="0" showRowColHeaders="0" zoomScale="80" zoomScaleNormal="80" workbookViewId="0"/>
  </sheetViews>
  <sheetFormatPr defaultColWidth="8.7109375" defaultRowHeight="15" zeroHeight="1" x14ac:dyDescent="0.25"/>
  <cols>
    <col min="1" max="1" width="4.7109375" customWidth="1"/>
    <col min="2" max="2" width="30.140625" customWidth="1"/>
    <col min="3" max="5" width="12" customWidth="1"/>
    <col min="6" max="6" width="9.5703125" bestFit="1" customWidth="1"/>
    <col min="7" max="7" width="12.42578125" bestFit="1" customWidth="1"/>
    <col min="8" max="8" width="10.85546875" bestFit="1" customWidth="1"/>
    <col min="9" max="9" width="4.140625" customWidth="1"/>
  </cols>
  <sheetData>
    <row r="1" spans="2:8" x14ac:dyDescent="0.25"/>
    <row r="2" spans="2:8" x14ac:dyDescent="0.25"/>
    <row r="3" spans="2:8" x14ac:dyDescent="0.25"/>
    <row r="4" spans="2:8" ht="15" customHeight="1" x14ac:dyDescent="0.25">
      <c r="B4" s="112"/>
      <c r="C4" s="112"/>
      <c r="D4" s="112"/>
      <c r="E4" s="112"/>
      <c r="F4" s="112"/>
      <c r="G4" s="112"/>
      <c r="H4" s="112"/>
    </row>
    <row r="5" spans="2:8" ht="15" customHeight="1" x14ac:dyDescent="0.25">
      <c r="B5" s="112"/>
      <c r="C5" s="112"/>
      <c r="D5" s="112"/>
      <c r="E5" s="112"/>
      <c r="F5" s="112"/>
      <c r="G5" s="112"/>
      <c r="H5" s="112"/>
    </row>
    <row r="6" spans="2:8" ht="15" customHeight="1" x14ac:dyDescent="0.25">
      <c r="B6" s="112"/>
      <c r="C6" s="112"/>
      <c r="D6" s="112"/>
      <c r="E6" s="112"/>
      <c r="F6" s="112"/>
      <c r="G6" s="112"/>
      <c r="H6" s="112"/>
    </row>
    <row r="7" spans="2:8" ht="20.100000000000001" customHeight="1" x14ac:dyDescent="0.25">
      <c r="B7" s="4" t="s">
        <v>0</v>
      </c>
    </row>
    <row r="8" spans="2:8" ht="9.75" customHeight="1" x14ac:dyDescent="0.25">
      <c r="B8" s="4"/>
    </row>
    <row r="9" spans="2:8" ht="20.45" customHeight="1" x14ac:dyDescent="0.25">
      <c r="B9" s="31" t="s">
        <v>120</v>
      </c>
      <c r="C9" s="32">
        <v>2020</v>
      </c>
      <c r="D9" s="32">
        <v>2021</v>
      </c>
      <c r="E9" s="32">
        <v>2022</v>
      </c>
      <c r="F9" s="32">
        <v>2023</v>
      </c>
      <c r="G9" s="32">
        <v>2024</v>
      </c>
      <c r="H9" s="32" t="s">
        <v>23</v>
      </c>
    </row>
    <row r="10" spans="2:8" ht="20.45" customHeight="1" x14ac:dyDescent="0.25">
      <c r="B10" s="60" t="s">
        <v>112</v>
      </c>
      <c r="C10" s="87"/>
      <c r="D10" s="87"/>
      <c r="E10" s="88"/>
      <c r="F10" s="87"/>
      <c r="G10" s="87"/>
      <c r="H10" s="87"/>
    </row>
    <row r="11" spans="2:8" ht="20.45" customHeight="1" x14ac:dyDescent="0.25">
      <c r="B11" s="59" t="s">
        <v>113</v>
      </c>
      <c r="C11" s="76">
        <v>205893</v>
      </c>
      <c r="D11" s="76">
        <v>88239</v>
      </c>
      <c r="E11" s="76" t="s">
        <v>24</v>
      </c>
      <c r="F11" s="76" t="s">
        <v>24</v>
      </c>
      <c r="G11" s="76">
        <v>8461051</v>
      </c>
      <c r="H11" s="76">
        <v>8755183</v>
      </c>
    </row>
    <row r="12" spans="2:8" ht="20.45" customHeight="1" x14ac:dyDescent="0.25">
      <c r="B12" s="60" t="s">
        <v>114</v>
      </c>
      <c r="C12" s="78">
        <v>205893</v>
      </c>
      <c r="D12" s="78">
        <v>88239</v>
      </c>
      <c r="E12" s="78" t="s">
        <v>24</v>
      </c>
      <c r="F12" s="78" t="s">
        <v>24</v>
      </c>
      <c r="G12" s="78">
        <v>8461051</v>
      </c>
      <c r="H12" s="78">
        <v>8755183</v>
      </c>
    </row>
    <row r="13" spans="2:8" ht="20.45" customHeight="1" x14ac:dyDescent="0.25">
      <c r="B13" s="60" t="s">
        <v>115</v>
      </c>
      <c r="C13" s="86"/>
      <c r="D13" s="86"/>
      <c r="E13" s="86"/>
      <c r="F13" s="86"/>
      <c r="G13" s="86"/>
      <c r="H13" s="86"/>
    </row>
    <row r="14" spans="2:8" ht="20.45" customHeight="1" x14ac:dyDescent="0.25">
      <c r="B14" s="59" t="s">
        <v>208</v>
      </c>
      <c r="C14" s="74">
        <v>26517</v>
      </c>
      <c r="D14" s="74">
        <v>346508</v>
      </c>
      <c r="E14" s="74">
        <v>357008</v>
      </c>
      <c r="F14" s="74" t="s">
        <v>24</v>
      </c>
      <c r="G14" s="74" t="s">
        <v>24</v>
      </c>
      <c r="H14" s="74">
        <v>730033</v>
      </c>
    </row>
    <row r="15" spans="2:8" ht="20.45" customHeight="1" x14ac:dyDescent="0.25">
      <c r="B15" s="59" t="s">
        <v>209</v>
      </c>
      <c r="C15" s="74">
        <v>72360</v>
      </c>
      <c r="D15" s="74">
        <v>288687</v>
      </c>
      <c r="E15" s="74" t="s">
        <v>24</v>
      </c>
      <c r="F15" s="74" t="s">
        <v>24</v>
      </c>
      <c r="G15" s="74" t="s">
        <v>24</v>
      </c>
      <c r="H15" s="74">
        <v>361047</v>
      </c>
    </row>
    <row r="16" spans="2:8" ht="20.45" customHeight="1" x14ac:dyDescent="0.25">
      <c r="B16" s="59" t="s">
        <v>210</v>
      </c>
      <c r="C16" s="76">
        <v>30471</v>
      </c>
      <c r="D16" s="76">
        <v>113933</v>
      </c>
      <c r="E16" s="76">
        <v>12361</v>
      </c>
      <c r="F16" s="76" t="s">
        <v>24</v>
      </c>
      <c r="G16" s="76" t="s">
        <v>24</v>
      </c>
      <c r="H16" s="76">
        <v>156765</v>
      </c>
    </row>
    <row r="17" spans="2:8" ht="20.45" customHeight="1" x14ac:dyDescent="0.25">
      <c r="B17" s="60" t="s">
        <v>116</v>
      </c>
      <c r="C17" s="82">
        <v>129348</v>
      </c>
      <c r="D17" s="82">
        <v>749128</v>
      </c>
      <c r="E17" s="82">
        <v>369369</v>
      </c>
      <c r="F17" s="82" t="s">
        <v>24</v>
      </c>
      <c r="G17" s="82" t="s">
        <v>24</v>
      </c>
      <c r="H17" s="82">
        <v>1247845</v>
      </c>
    </row>
    <row r="18" spans="2:8" ht="20.45" customHeight="1" x14ac:dyDescent="0.25">
      <c r="B18" s="59" t="s">
        <v>117</v>
      </c>
      <c r="C18" s="74">
        <v>-2232</v>
      </c>
      <c r="D18" s="74">
        <v>-8952</v>
      </c>
      <c r="E18" s="74">
        <v>-24</v>
      </c>
      <c r="F18" s="74" t="s">
        <v>24</v>
      </c>
      <c r="G18" s="74">
        <v>-16435</v>
      </c>
      <c r="H18" s="74">
        <v>-27643</v>
      </c>
    </row>
    <row r="19" spans="2:8" ht="20.45" customHeight="1" x14ac:dyDescent="0.25">
      <c r="B19" s="59" t="s">
        <v>118</v>
      </c>
      <c r="C19" s="74" t="s">
        <v>24</v>
      </c>
      <c r="D19" s="74" t="s">
        <v>24</v>
      </c>
      <c r="E19" s="74" t="s">
        <v>24</v>
      </c>
      <c r="F19" s="74" t="s">
        <v>24</v>
      </c>
      <c r="G19" s="74">
        <v>-26526</v>
      </c>
      <c r="H19" s="74">
        <v>-26526</v>
      </c>
    </row>
    <row r="20" spans="2:8" ht="19.5" customHeight="1" thickBot="1" x14ac:dyDescent="0.3">
      <c r="B20" s="60" t="s">
        <v>119</v>
      </c>
      <c r="C20" s="84">
        <v>333009</v>
      </c>
      <c r="D20" s="84">
        <v>828415</v>
      </c>
      <c r="E20" s="84">
        <v>369345</v>
      </c>
      <c r="F20" s="84" t="s">
        <v>24</v>
      </c>
      <c r="G20" s="84">
        <v>8418090</v>
      </c>
      <c r="H20" s="84">
        <v>9948859</v>
      </c>
    </row>
    <row r="21" spans="2:8" ht="15.75" thickTop="1" x14ac:dyDescent="0.25"/>
    <row r="22" spans="2:8" x14ac:dyDescent="0.25"/>
    <row r="23" spans="2:8" x14ac:dyDescent="0.25"/>
    <row r="24" spans="2:8" x14ac:dyDescent="0.25"/>
    <row r="25" spans="2:8" x14ac:dyDescent="0.25"/>
    <row r="26" spans="2:8" x14ac:dyDescent="0.25"/>
    <row r="27" spans="2:8" x14ac:dyDescent="0.25"/>
    <row r="28" spans="2:8" x14ac:dyDescent="0.25"/>
    <row r="29" spans="2:8" x14ac:dyDescent="0.25"/>
    <row r="30" spans="2:8" x14ac:dyDescent="0.25"/>
    <row r="31" spans="2:8" x14ac:dyDescent="0.25"/>
    <row r="32" spans="2:8" x14ac:dyDescent="0.25"/>
    <row r="33" x14ac:dyDescent="0.25"/>
    <row r="34" x14ac:dyDescent="0.25"/>
    <row r="35" x14ac:dyDescent="0.25"/>
    <row r="36" x14ac:dyDescent="0.25"/>
    <row r="37" x14ac:dyDescent="0.25"/>
    <row r="38" x14ac:dyDescent="0.25"/>
  </sheetData>
  <mergeCells count="1">
    <mergeCell ref="B4:H6"/>
  </mergeCells>
  <conditionalFormatting sqref="B10:H20">
    <cfRule type="expression" dxfId="7" priority="1">
      <formula>MOD(ROW(),2)=0</formula>
    </cfRule>
  </conditionalFormatting>
  <pageMargins left="0.511811024" right="0.511811024" top="0.78740157499999996" bottom="0.78740157499999996" header="0.31496062000000002" footer="0.31496062000000002"/>
  <pageSetup orientation="portrait" r:id="rId1"/>
  <headerFooter>
    <oddFooter>&amp;R_x000D_&amp;1#&amp;"Calibri"&amp;10&amp;K000000 Classificação: Direcionado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37"/>
  <sheetViews>
    <sheetView zoomScale="80" zoomScaleNormal="80" workbookViewId="0"/>
  </sheetViews>
  <sheetFormatPr defaultColWidth="0" defaultRowHeight="15" zeroHeight="1" x14ac:dyDescent="0.25"/>
  <cols>
    <col min="1" max="1" width="13.7109375" style="19" customWidth="1"/>
    <col min="2" max="2" width="49.7109375" style="19" customWidth="1"/>
    <col min="3" max="4" width="22.28515625" style="19" customWidth="1"/>
    <col min="5" max="5" width="18.42578125" style="19" customWidth="1"/>
    <col min="6" max="7" width="9.140625" style="19" hidden="1" customWidth="1"/>
    <col min="8" max="16384" width="9.140625" style="19" hidden="1"/>
  </cols>
  <sheetData>
    <row r="1" spans="1:7" x14ac:dyDescent="0.25"/>
    <row r="2" spans="1:7" x14ac:dyDescent="0.25"/>
    <row r="3" spans="1:7" x14ac:dyDescent="0.25"/>
    <row r="4" spans="1:7" x14ac:dyDescent="0.25"/>
    <row r="5" spans="1:7" x14ac:dyDescent="0.25">
      <c r="A5"/>
      <c r="B5" s="112"/>
      <c r="C5" s="113"/>
      <c r="D5" s="113"/>
      <c r="E5" s="113"/>
      <c r="F5" s="113"/>
      <c r="G5" s="113"/>
    </row>
    <row r="6" spans="1:7" x14ac:dyDescent="0.25">
      <c r="A6"/>
      <c r="B6" s="113"/>
      <c r="C6" s="113"/>
      <c r="D6" s="113"/>
      <c r="E6" s="113"/>
      <c r="F6" s="113"/>
      <c r="G6" s="113"/>
    </row>
    <row r="7" spans="1:7" ht="21.6" customHeight="1" x14ac:dyDescent="0.25">
      <c r="B7" s="6" t="s">
        <v>0</v>
      </c>
      <c r="C7" s="3"/>
      <c r="D7" s="3"/>
    </row>
    <row r="8" spans="1:7" ht="17.45" customHeight="1" x14ac:dyDescent="0.25">
      <c r="B8" s="107" t="s">
        <v>214</v>
      </c>
      <c r="C8" s="116" t="s">
        <v>215</v>
      </c>
      <c r="D8" s="65" t="s">
        <v>216</v>
      </c>
    </row>
    <row r="9" spans="1:7" ht="17.45" customHeight="1" x14ac:dyDescent="0.25">
      <c r="B9" s="107"/>
      <c r="C9" s="116"/>
      <c r="D9" s="66" t="s">
        <v>217</v>
      </c>
    </row>
    <row r="10" spans="1:7" ht="17.45" customHeight="1" x14ac:dyDescent="0.25">
      <c r="B10" s="18" t="s">
        <v>218</v>
      </c>
      <c r="C10" s="67">
        <f>SUM(C11:C17)</f>
        <v>262.17200000000003</v>
      </c>
      <c r="D10" s="67">
        <f>SUM(D11:D17)</f>
        <v>76</v>
      </c>
    </row>
    <row r="11" spans="1:7" ht="17.45" customHeight="1" x14ac:dyDescent="0.25">
      <c r="B11" s="68" t="s">
        <v>219</v>
      </c>
      <c r="C11" s="89">
        <v>81</v>
      </c>
      <c r="D11" s="89">
        <v>64</v>
      </c>
    </row>
    <row r="12" spans="1:7" ht="17.45" customHeight="1" x14ac:dyDescent="0.25">
      <c r="B12" s="69" t="s">
        <v>220</v>
      </c>
      <c r="C12" s="90"/>
      <c r="D12" s="90"/>
    </row>
    <row r="13" spans="1:7" ht="17.45" customHeight="1" x14ac:dyDescent="0.25">
      <c r="B13" s="70" t="s">
        <v>221</v>
      </c>
      <c r="C13" s="90">
        <v>136</v>
      </c>
      <c r="D13" s="90">
        <v>12</v>
      </c>
    </row>
    <row r="14" spans="1:7" ht="17.45" customHeight="1" x14ac:dyDescent="0.25">
      <c r="B14" s="71" t="s">
        <v>222</v>
      </c>
      <c r="C14" s="89">
        <v>14</v>
      </c>
      <c r="D14" s="89" t="s">
        <v>24</v>
      </c>
    </row>
    <row r="15" spans="1:7" ht="17.45" customHeight="1" x14ac:dyDescent="0.25">
      <c r="B15" s="70" t="s">
        <v>223</v>
      </c>
      <c r="C15" s="90">
        <v>1.1120000000000001</v>
      </c>
      <c r="D15" s="90" t="s">
        <v>24</v>
      </c>
    </row>
    <row r="16" spans="1:7" ht="17.45" customHeight="1" x14ac:dyDescent="0.25">
      <c r="B16" s="71" t="s">
        <v>224</v>
      </c>
      <c r="C16" s="89">
        <v>1.151</v>
      </c>
      <c r="D16" s="89" t="s">
        <v>24</v>
      </c>
    </row>
    <row r="17" spans="2:4" ht="17.45" customHeight="1" x14ac:dyDescent="0.25">
      <c r="B17" s="70" t="s">
        <v>225</v>
      </c>
      <c r="C17" s="90">
        <v>28.908999999999999</v>
      </c>
      <c r="D17" s="90" t="s">
        <v>24</v>
      </c>
    </row>
    <row r="18" spans="2:4" ht="17.45" customHeight="1" x14ac:dyDescent="0.25">
      <c r="B18"/>
      <c r="C18" s="90"/>
      <c r="D18" s="90"/>
    </row>
    <row r="19" spans="2:4" ht="17.45" customHeight="1" x14ac:dyDescent="0.25">
      <c r="B19" s="18" t="s">
        <v>226</v>
      </c>
      <c r="C19" s="67">
        <f>C20</f>
        <v>158</v>
      </c>
      <c r="D19" s="67">
        <f>D20</f>
        <v>120.53</v>
      </c>
    </row>
    <row r="20" spans="2:4" ht="17.45" customHeight="1" x14ac:dyDescent="0.25">
      <c r="B20" s="68" t="s">
        <v>219</v>
      </c>
      <c r="C20" s="89">
        <v>158</v>
      </c>
      <c r="D20" s="89">
        <v>120.53</v>
      </c>
    </row>
    <row r="21" spans="2:4" ht="17.45" customHeight="1" x14ac:dyDescent="0.25">
      <c r="B21"/>
      <c r="C21" s="91"/>
      <c r="D21" s="91"/>
    </row>
    <row r="22" spans="2:4" ht="17.45" customHeight="1" x14ac:dyDescent="0.25">
      <c r="B22" s="72" t="s">
        <v>227</v>
      </c>
      <c r="C22" s="73">
        <f>C19+C10</f>
        <v>420.17200000000003</v>
      </c>
      <c r="D22" s="73">
        <f>D19+D10</f>
        <v>196.53</v>
      </c>
    </row>
    <row r="23" spans="2:4" x14ac:dyDescent="0.25">
      <c r="C23" s="20"/>
    </row>
    <row r="24" spans="2:4" x14ac:dyDescent="0.25">
      <c r="C24" s="20"/>
    </row>
    <row r="29" spans="2:4" x14ac:dyDescent="0.25"/>
    <row r="30" spans="2:4" x14ac:dyDescent="0.25"/>
    <row r="31" spans="2:4" x14ac:dyDescent="0.25"/>
    <row r="32" spans="2:4" x14ac:dyDescent="0.25"/>
    <row r="33" x14ac:dyDescent="0.25"/>
    <row r="34" x14ac:dyDescent="0.25"/>
    <row r="35" x14ac:dyDescent="0.25"/>
    <row r="36" x14ac:dyDescent="0.25"/>
    <row r="37" x14ac:dyDescent="0.25"/>
  </sheetData>
  <mergeCells count="3">
    <mergeCell ref="B8:B9"/>
    <mergeCell ref="B5:G6"/>
    <mergeCell ref="C8:C9"/>
  </mergeCells>
  <conditionalFormatting sqref="B11:D18 B20:D20">
    <cfRule type="expression" dxfId="6" priority="1">
      <formula>MOD(ROW(),2)=0</formula>
    </cfRule>
  </conditionalFormatting>
  <pageMargins left="0.511811024" right="0.511811024" top="0.78740157499999996" bottom="0.78740157499999996" header="0.31496062000000002" footer="0.31496062000000002"/>
  <pageSetup orientation="portrait" r:id="rId1"/>
  <headerFooter>
    <oddFooter>&amp;R_x000D_&amp;1#&amp;"Calibri"&amp;10&amp;K000000 Classificação: Direcionado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XFC53"/>
  <sheetViews>
    <sheetView showGridLines="0" showRowColHeaders="0" zoomScale="80" zoomScaleNormal="80" workbookViewId="0"/>
  </sheetViews>
  <sheetFormatPr defaultColWidth="0" defaultRowHeight="15" zeroHeight="1" x14ac:dyDescent="0.25"/>
  <cols>
    <col min="1" max="1" width="9.85546875" customWidth="1"/>
    <col min="2" max="2" width="62.28515625" customWidth="1"/>
    <col min="3" max="4" width="17.85546875" customWidth="1"/>
    <col min="5" max="5" width="11.42578125" customWidth="1"/>
    <col min="6" max="9" width="8.7109375" hidden="1" customWidth="1"/>
    <col min="10" max="16382" width="8.7109375" hidden="1"/>
    <col min="16383" max="16383" width="10.42578125" hidden="1" customWidth="1"/>
    <col min="16384" max="16384" width="0.5703125" customWidth="1"/>
  </cols>
  <sheetData>
    <row r="1" spans="2:4" x14ac:dyDescent="0.25"/>
    <row r="2" spans="2:4" x14ac:dyDescent="0.25"/>
    <row r="3" spans="2:4" x14ac:dyDescent="0.25"/>
    <row r="4" spans="2:4" x14ac:dyDescent="0.25">
      <c r="B4" s="112"/>
      <c r="C4" s="113"/>
      <c r="D4" s="113"/>
    </row>
    <row r="5" spans="2:4" ht="32.1" customHeight="1" x14ac:dyDescent="0.25">
      <c r="B5" s="113"/>
      <c r="C5" s="113"/>
      <c r="D5" s="113"/>
    </row>
    <row r="6" spans="2:4" x14ac:dyDescent="0.25">
      <c r="B6" s="113"/>
      <c r="C6" s="113"/>
      <c r="D6" s="113"/>
    </row>
    <row r="7" spans="2:4" x14ac:dyDescent="0.25">
      <c r="B7" s="6" t="s">
        <v>0</v>
      </c>
      <c r="C7" s="2"/>
      <c r="D7" s="2"/>
    </row>
    <row r="8" spans="2:4" x14ac:dyDescent="0.25">
      <c r="B8" s="117"/>
      <c r="C8" s="106" t="s">
        <v>71</v>
      </c>
      <c r="D8" s="107"/>
    </row>
    <row r="9" spans="2:4" ht="21.95" customHeight="1" x14ac:dyDescent="0.25">
      <c r="B9" s="117"/>
      <c r="C9" s="40">
        <v>44104</v>
      </c>
      <c r="D9" s="40">
        <v>43830</v>
      </c>
    </row>
    <row r="10" spans="2:4" ht="23.1" customHeight="1" x14ac:dyDescent="0.25">
      <c r="B10" s="38" t="s">
        <v>121</v>
      </c>
      <c r="C10" s="92"/>
      <c r="D10" s="92"/>
    </row>
    <row r="11" spans="2:4" ht="18.95" customHeight="1" x14ac:dyDescent="0.25">
      <c r="B11" s="36" t="s">
        <v>25</v>
      </c>
      <c r="C11" s="74">
        <v>296513</v>
      </c>
      <c r="D11" s="74">
        <v>211608</v>
      </c>
    </row>
    <row r="12" spans="2:4" ht="18.95" customHeight="1" x14ac:dyDescent="0.25">
      <c r="B12" s="36" t="s">
        <v>26</v>
      </c>
      <c r="C12" s="74">
        <v>1323867</v>
      </c>
      <c r="D12" s="74">
        <v>372678</v>
      </c>
    </row>
    <row r="13" spans="2:4" ht="18.95" customHeight="1" x14ac:dyDescent="0.25">
      <c r="B13" s="36" t="s">
        <v>27</v>
      </c>
      <c r="C13" s="74">
        <v>993596</v>
      </c>
      <c r="D13" s="74">
        <v>1033281</v>
      </c>
    </row>
    <row r="14" spans="2:4" ht="18.95" customHeight="1" x14ac:dyDescent="0.25">
      <c r="B14" s="36" t="s">
        <v>28</v>
      </c>
      <c r="C14" s="74">
        <v>114249</v>
      </c>
      <c r="D14" s="74">
        <v>95815</v>
      </c>
    </row>
    <row r="15" spans="2:4" ht="18.95" customHeight="1" x14ac:dyDescent="0.25">
      <c r="B15" s="36" t="s">
        <v>51</v>
      </c>
      <c r="C15" s="74">
        <v>531145</v>
      </c>
      <c r="D15" s="74">
        <v>51182</v>
      </c>
    </row>
    <row r="16" spans="2:4" ht="18.95" customHeight="1" x14ac:dyDescent="0.25">
      <c r="B16" s="36" t="s">
        <v>29</v>
      </c>
      <c r="C16" s="74">
        <v>408806</v>
      </c>
      <c r="D16" s="74">
        <v>364562</v>
      </c>
    </row>
    <row r="17" spans="2:4" ht="18.95" customHeight="1" x14ac:dyDescent="0.25">
      <c r="B17" s="36" t="s">
        <v>122</v>
      </c>
      <c r="C17" s="74">
        <v>13047</v>
      </c>
      <c r="D17" s="74">
        <v>112043</v>
      </c>
    </row>
    <row r="18" spans="2:4" ht="18.95" customHeight="1" x14ac:dyDescent="0.25">
      <c r="B18" s="36" t="s">
        <v>123</v>
      </c>
      <c r="C18" s="74">
        <v>580988</v>
      </c>
      <c r="D18" s="74">
        <v>439582</v>
      </c>
    </row>
    <row r="19" spans="2:4" ht="18.95" customHeight="1" x14ac:dyDescent="0.25">
      <c r="B19" s="36" t="s">
        <v>32</v>
      </c>
      <c r="C19" s="74">
        <v>229394</v>
      </c>
      <c r="D19" s="74">
        <v>171849</v>
      </c>
    </row>
    <row r="20" spans="2:4" ht="18.95" customHeight="1" x14ac:dyDescent="0.25">
      <c r="B20" s="36" t="s">
        <v>124</v>
      </c>
      <c r="C20" s="74">
        <v>619119</v>
      </c>
      <c r="D20" s="74">
        <v>234766</v>
      </c>
    </row>
    <row r="21" spans="2:4" ht="18.95" customHeight="1" x14ac:dyDescent="0.25">
      <c r="B21" s="36" t="s">
        <v>30</v>
      </c>
      <c r="C21" s="76">
        <v>137364</v>
      </c>
      <c r="D21" s="76">
        <v>151187</v>
      </c>
    </row>
    <row r="22" spans="2:4" ht="18.95" customHeight="1" x14ac:dyDescent="0.25">
      <c r="B22" s="38" t="s">
        <v>125</v>
      </c>
      <c r="C22" s="93">
        <v>5248088</v>
      </c>
      <c r="D22" s="93">
        <v>3238553</v>
      </c>
    </row>
    <row r="23" spans="2:4" ht="18.95" customHeight="1" x14ac:dyDescent="0.25">
      <c r="B23" s="36"/>
      <c r="C23" s="80"/>
      <c r="D23" s="80"/>
    </row>
    <row r="24" spans="2:4" ht="18.95" customHeight="1" x14ac:dyDescent="0.25">
      <c r="B24" s="38" t="s">
        <v>126</v>
      </c>
      <c r="C24" s="80"/>
      <c r="D24" s="80"/>
    </row>
    <row r="25" spans="2:4" ht="18.95" customHeight="1" x14ac:dyDescent="0.25">
      <c r="B25" s="36" t="s">
        <v>127</v>
      </c>
      <c r="C25" s="74">
        <v>143218</v>
      </c>
      <c r="D25" s="74">
        <v>916</v>
      </c>
    </row>
    <row r="26" spans="2:4" ht="18.95" customHeight="1" x14ac:dyDescent="0.25">
      <c r="B26" s="36" t="s">
        <v>27</v>
      </c>
      <c r="C26" s="74">
        <v>8518</v>
      </c>
      <c r="D26" s="74">
        <v>5942</v>
      </c>
    </row>
    <row r="27" spans="2:4" ht="18.95" customHeight="1" x14ac:dyDescent="0.25">
      <c r="B27" s="36" t="s">
        <v>50</v>
      </c>
      <c r="C27" s="74">
        <v>6875</v>
      </c>
      <c r="D27" s="74">
        <v>5100</v>
      </c>
    </row>
    <row r="28" spans="2:4" ht="18.95" customHeight="1" x14ac:dyDescent="0.25">
      <c r="B28" s="36" t="s">
        <v>51</v>
      </c>
      <c r="C28" s="74">
        <v>52484</v>
      </c>
      <c r="D28" s="74">
        <v>676051</v>
      </c>
    </row>
    <row r="29" spans="2:4" ht="11.45" customHeight="1" x14ac:dyDescent="0.25">
      <c r="B29" s="36" t="s">
        <v>29</v>
      </c>
      <c r="C29" s="74">
        <v>3067</v>
      </c>
      <c r="D29" s="74">
        <v>3067</v>
      </c>
    </row>
    <row r="30" spans="2:4" ht="18.95" customHeight="1" x14ac:dyDescent="0.25">
      <c r="B30" s="36" t="s">
        <v>52</v>
      </c>
      <c r="C30" s="74">
        <v>164535</v>
      </c>
      <c r="D30" s="74">
        <v>364277</v>
      </c>
    </row>
    <row r="31" spans="2:4" ht="18.95" customHeight="1" x14ac:dyDescent="0.25">
      <c r="B31" s="36" t="s">
        <v>128</v>
      </c>
      <c r="C31" s="74">
        <v>2665023</v>
      </c>
      <c r="D31" s="74">
        <v>1456178</v>
      </c>
    </row>
    <row r="32" spans="2:4" ht="18.95" customHeight="1" x14ac:dyDescent="0.25">
      <c r="B32" s="36" t="s">
        <v>43</v>
      </c>
      <c r="C32" s="74">
        <v>56180</v>
      </c>
      <c r="D32" s="74">
        <v>64472</v>
      </c>
    </row>
    <row r="33" spans="2:4" ht="18.95" customHeight="1" x14ac:dyDescent="0.25">
      <c r="B33" s="36" t="s">
        <v>123</v>
      </c>
      <c r="C33" s="74">
        <v>3944144</v>
      </c>
      <c r="D33" s="74">
        <v>4125488</v>
      </c>
    </row>
    <row r="34" spans="2:4" ht="18.95" customHeight="1" x14ac:dyDescent="0.25">
      <c r="B34" s="36" t="s">
        <v>32</v>
      </c>
      <c r="C34" s="74">
        <v>1387384</v>
      </c>
      <c r="D34" s="74">
        <v>1024385</v>
      </c>
    </row>
    <row r="35" spans="2:4" ht="18.95" customHeight="1" x14ac:dyDescent="0.25">
      <c r="B35" s="36" t="s">
        <v>129</v>
      </c>
      <c r="C35" s="74">
        <v>3980855</v>
      </c>
      <c r="D35" s="74">
        <v>4041565</v>
      </c>
    </row>
    <row r="36" spans="2:4" ht="18.95" customHeight="1" x14ac:dyDescent="0.25">
      <c r="B36" s="36" t="s">
        <v>130</v>
      </c>
      <c r="C36" s="74">
        <v>2402856</v>
      </c>
      <c r="D36" s="74">
        <v>2448487</v>
      </c>
    </row>
    <row r="37" spans="2:4" ht="18.95" customHeight="1" x14ac:dyDescent="0.25">
      <c r="B37" s="36" t="s">
        <v>131</v>
      </c>
      <c r="C37" s="74">
        <v>137825</v>
      </c>
      <c r="D37" s="74">
        <v>155587</v>
      </c>
    </row>
    <row r="38" spans="2:4" ht="18.95" customHeight="1" x14ac:dyDescent="0.25">
      <c r="B38" s="36" t="s">
        <v>33</v>
      </c>
      <c r="C38" s="76">
        <v>44191</v>
      </c>
      <c r="D38" s="76">
        <v>52984</v>
      </c>
    </row>
    <row r="39" spans="2:4" ht="18.95" customHeight="1" x14ac:dyDescent="0.25">
      <c r="B39" s="38" t="s">
        <v>132</v>
      </c>
      <c r="C39" s="78">
        <v>14997155</v>
      </c>
      <c r="D39" s="78">
        <v>14424499</v>
      </c>
    </row>
    <row r="40" spans="2:4" ht="18.95" customHeight="1" x14ac:dyDescent="0.25">
      <c r="B40" s="38" t="s">
        <v>133</v>
      </c>
      <c r="C40" s="78">
        <v>20245243</v>
      </c>
      <c r="D40" s="78">
        <v>17663052</v>
      </c>
    </row>
    <row r="41" spans="2:4" x14ac:dyDescent="0.25"/>
    <row r="44" spans="2:4" x14ac:dyDescent="0.25"/>
    <row r="45" spans="2:4" x14ac:dyDescent="0.25"/>
    <row r="46" spans="2:4" x14ac:dyDescent="0.25"/>
    <row r="47" spans="2:4" x14ac:dyDescent="0.25"/>
    <row r="48" spans="2:4" x14ac:dyDescent="0.25"/>
    <row r="49" x14ac:dyDescent="0.25"/>
    <row r="50" x14ac:dyDescent="0.25"/>
    <row r="51" x14ac:dyDescent="0.25"/>
    <row r="52" x14ac:dyDescent="0.25"/>
    <row r="53" x14ac:dyDescent="0.25"/>
  </sheetData>
  <mergeCells count="3">
    <mergeCell ref="B4:D6"/>
    <mergeCell ref="C8:D8"/>
    <mergeCell ref="B8:B9"/>
  </mergeCells>
  <conditionalFormatting sqref="B10:D40">
    <cfRule type="expression" dxfId="5" priority="1">
      <formula>MOD(ROW(),2)=0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headerFooter>
    <oddFooter>&amp;R_x000D_&amp;1#&amp;"Calibri"&amp;10&amp;K000000 Classificação: Direcionado</oddFooter>
  </headerFooter>
  <drawing r:id="rId2"/>
</worksheet>
</file>

<file path=docMetadata/LabelInfo.xml><?xml version="1.0" encoding="utf-8"?>
<clbl:labelList xmlns:clbl="http://schemas.microsoft.com/office/2020/mipLabelMetadata">
  <clbl:label id="{723fd9ce-6d6d-415e-88a7-385d6d41dc16}" enabled="1" method="Privileged" siteId="{97ce2340-9c1d-45b1-a835-7ea811b6fe9a}" contentBits="2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12</vt:i4>
      </vt:variant>
      <vt:variant>
        <vt:lpstr>Intervalos Nomeados</vt:lpstr>
      </vt:variant>
      <vt:variant>
        <vt:i4>4</vt:i4>
      </vt:variant>
    </vt:vector>
  </HeadingPairs>
  <TitlesOfParts>
    <vt:vector size="16" baseType="lpstr">
      <vt:lpstr>Cemig GT (Índice)</vt:lpstr>
      <vt:lpstr>1.1 Balanço de Energia</vt:lpstr>
      <vt:lpstr>2.1 Receita</vt:lpstr>
      <vt:lpstr>2.2 Custos Despesas operaci</vt:lpstr>
      <vt:lpstr>2.3 LAJIDA</vt:lpstr>
      <vt:lpstr>2.4 Resultado Financeiro</vt:lpstr>
      <vt:lpstr>2.5 Endividamento</vt:lpstr>
      <vt:lpstr>2.6 Investimentos</vt:lpstr>
      <vt:lpstr>3.1 BP (Ativo)</vt:lpstr>
      <vt:lpstr>3.2 BP (Passivo)</vt:lpstr>
      <vt:lpstr>4.1 DRE</vt:lpstr>
      <vt:lpstr>5. Fluxo de caixa</vt:lpstr>
      <vt:lpstr>'2.2 Custos Despesas operaci'!_Hlk160453777</vt:lpstr>
      <vt:lpstr>'5. Fluxo de caixa'!_Toc229977613</vt:lpstr>
      <vt:lpstr>'3.2 BP (Passivo)'!_Toc282006926</vt:lpstr>
      <vt:lpstr>'3.2 BP (Passivo)'!_Toc282006927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c056837</cp:lastModifiedBy>
  <cp:lastPrinted>2020-11-04T17:24:55Z</cp:lastPrinted>
  <dcterms:created xsi:type="dcterms:W3CDTF">2020-11-04T13:02:04Z</dcterms:created>
  <dcterms:modified xsi:type="dcterms:W3CDTF">2023-09-26T09:42:02Z</dcterms:modified>
</cp:coreProperties>
</file>