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GT\2019\"/>
    </mc:Choice>
  </mc:AlternateContent>
  <bookViews>
    <workbookView xWindow="0" yWindow="0" windowWidth="20490" windowHeight="7770" tabRatio="827"/>
  </bookViews>
  <sheets>
    <sheet name="Cemig GT (Índice)" sheetId="1" r:id="rId1"/>
    <sheet name="1.1 Balanço de Energia" sheetId="22" r:id="rId2"/>
    <sheet name="2.1 Receita" sheetId="9" r:id="rId3"/>
    <sheet name="2.2 Custos Despesas operaci" sheetId="10" r:id="rId4"/>
    <sheet name="2.3 LAJIDA" sheetId="11" r:id="rId5"/>
    <sheet name="2.4 Resultado Financeiro" sheetId="12" r:id="rId6"/>
    <sheet name="2.5 Endividamento" sheetId="13" r:id="rId7"/>
    <sheet name="2.6 Investimentos" sheetId="14" r:id="rId8"/>
    <sheet name="3.1 BP (Ativo)" sheetId="15" r:id="rId9"/>
    <sheet name="3.2 BP (Passivo)" sheetId="16" r:id="rId10"/>
    <sheet name="4.1 DRE" sheetId="17" r:id="rId11"/>
    <sheet name="5. Fluxo de caixa" sheetId="18" r:id="rId12"/>
  </sheets>
  <externalReferences>
    <externalReference r:id="rId13"/>
    <externalReference r:id="rId14"/>
  </externalReferences>
  <definedNames>
    <definedName name="_Hlk160453777" localSheetId="3">'2.2 Custos Despesas operaci'!$B$11</definedName>
    <definedName name="_Toc229977613" localSheetId="11">'5. Fluxo de caixa'!$B$7</definedName>
    <definedName name="_Toc282006926" localSheetId="9">'3.2 BP (Passivo)'!$B$6</definedName>
    <definedName name="_Toc282006927" localSheetId="9">'3.2 BP (Passivo)'!$B$7</definedName>
    <definedName name="_Toc288721758" localSheetId="3">'2.2 Custos Despesas operaci'!#REF!</definedName>
    <definedName name="_Toc288721760" localSheetId="3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22" l="1"/>
  <c r="O39" i="22"/>
  <c r="L39" i="22"/>
  <c r="O37" i="22"/>
  <c r="L37" i="22"/>
  <c r="O35" i="22"/>
  <c r="L35" i="22"/>
  <c r="O33" i="22"/>
  <c r="L33" i="22"/>
  <c r="O31" i="22"/>
  <c r="O29" i="22" s="1"/>
  <c r="O27" i="22" s="1"/>
  <c r="E24" i="22" s="1"/>
  <c r="L31" i="22"/>
  <c r="L29" i="22"/>
  <c r="L27" i="22" s="1"/>
  <c r="B24" i="22" s="1"/>
</calcChain>
</file>

<file path=xl/sharedStrings.xml><?xml version="1.0" encoding="utf-8"?>
<sst xmlns="http://schemas.openxmlformats.org/spreadsheetml/2006/main" count="348" uniqueCount="234">
  <si>
    <t>(Em milhares de Reais)</t>
  </si>
  <si>
    <t>(Em milhares de Reais, exceto resultado por ação)</t>
  </si>
  <si>
    <t xml:space="preserve">1.1 Balançco de Energia Elétrica </t>
  </si>
  <si>
    <t>RECURSOS TOTAIS</t>
  </si>
  <si>
    <t>REQUISITOS TOTAIS</t>
  </si>
  <si>
    <t>GWh</t>
  </si>
  <si>
    <t>CEMIG - Geração</t>
  </si>
  <si>
    <t>Recursos Totais</t>
  </si>
  <si>
    <t>Requisitos Totais</t>
  </si>
  <si>
    <t>Geração no CG</t>
  </si>
  <si>
    <t>Energia Comercializada</t>
  </si>
  <si>
    <t>Cemig</t>
  </si>
  <si>
    <t>Vendas no Acr e Leilão de Ajuste</t>
  </si>
  <si>
    <t>Geração Igarapé</t>
  </si>
  <si>
    <t>Contratos Bilaterais</t>
  </si>
  <si>
    <t>Perdas Geração Rede Básica</t>
  </si>
  <si>
    <t>Acordo Operativo</t>
  </si>
  <si>
    <t>Contratos de Compra</t>
  </si>
  <si>
    <t>Vendas na CCEE</t>
  </si>
  <si>
    <t>Contratos na CCEE</t>
  </si>
  <si>
    <t>Vendas no MRE</t>
  </si>
  <si>
    <t>Compra MRE</t>
  </si>
  <si>
    <t>Consolidado</t>
  </si>
  <si>
    <t>Fornecimento bruto de energia elétrica – com impostos</t>
  </si>
  <si>
    <t>Receita de concessão da transmissão – com impostos</t>
  </si>
  <si>
    <t>Receita de atualização da bonificação pela outorga</t>
  </si>
  <si>
    <t>Receita de construção</t>
  </si>
  <si>
    <t>Transações com energia na CCEE</t>
  </si>
  <si>
    <t>Receita de indenização da transmissão</t>
  </si>
  <si>
    <t>Receita de indenização da geração</t>
  </si>
  <si>
    <t>-</t>
  </si>
  <si>
    <t>Ressarcimentos contratuais</t>
  </si>
  <si>
    <t>Recuperação de créditos de PIS/Pasep e Cofins</t>
  </si>
  <si>
    <t>Outras receitas operacionais</t>
  </si>
  <si>
    <t>Impostos e encargos incidentes sobre as receitas</t>
  </si>
  <si>
    <t xml:space="preserve">Consolidado </t>
  </si>
  <si>
    <t>Pessoal</t>
  </si>
  <si>
    <t>Participação dos empregados no resultado</t>
  </si>
  <si>
    <t>Obrigações pós-emprego</t>
  </si>
  <si>
    <t>Materiais</t>
  </si>
  <si>
    <t>Serviços de terceiros</t>
  </si>
  <si>
    <t>Depreciação e amortização</t>
  </si>
  <si>
    <t>Provisões</t>
  </si>
  <si>
    <t>Encargos de uso da rede básica de transmissão</t>
  </si>
  <si>
    <t>Energia elétrica comprada para revenda</t>
  </si>
  <si>
    <t>Custo de construção de infraestrutura de transmissão</t>
  </si>
  <si>
    <t>Outros custos e despesas operacionais líquidos</t>
  </si>
  <si>
    <t>Var %</t>
  </si>
  <si>
    <t>Lucro líquido do exercício</t>
  </si>
  <si>
    <t>+ Despesa de IR e contribuição social correntes e diferidos</t>
  </si>
  <si>
    <t>+/- Resultado financeiro líquido</t>
  </si>
  <si>
    <t>+ Depreciação e amortização</t>
  </si>
  <si>
    <t>=LAJIDA</t>
  </si>
  <si>
    <t>RECEITAS FINANCEIRAS</t>
  </si>
  <si>
    <t>Renda de aplicação financeira</t>
  </si>
  <si>
    <t>Acréscimos moratórios sobre venda de energia</t>
  </si>
  <si>
    <t xml:space="preserve">Variação monetária  </t>
  </si>
  <si>
    <t>Variação monetária s/ depósitos vinculados a litígios</t>
  </si>
  <si>
    <t>Rendas de antecipação de pagamento</t>
  </si>
  <si>
    <t>Ganhos com inst. financeiros derivativos (swap)</t>
  </si>
  <si>
    <t>Atualização financeira obtida no processo de arbitragem</t>
  </si>
  <si>
    <t>Encargos de créditos com pessoas ligadas</t>
  </si>
  <si>
    <t>Atualização dos créditos de PIS/Pasep e Cofins</t>
  </si>
  <si>
    <t>Outras</t>
  </si>
  <si>
    <t>PIS/Pasep e Cofins sobre receitas financeiras</t>
  </si>
  <si>
    <t>DESPESAS FINANCEIRAS</t>
  </si>
  <si>
    <t>Encargos de empréstimos, financiamentos e debêntures</t>
  </si>
  <si>
    <t>Amortização dos custos de transação</t>
  </si>
  <si>
    <t>Variação monetária – Forluz</t>
  </si>
  <si>
    <t>Variação monetária – Empréstimos, financiamentos e debêntures</t>
  </si>
  <si>
    <t xml:space="preserve">Variações monetárias </t>
  </si>
  <si>
    <t>Variações cambiais de empréstimos e financiamentos</t>
  </si>
  <si>
    <t xml:space="preserve">Atualização financeira - Adiantamento de clientes </t>
  </si>
  <si>
    <t>Variação monetária de arrendamento</t>
  </si>
  <si>
    <t>RESULTADO FINANCEIRO LÍQUIDO</t>
  </si>
  <si>
    <t>Total</t>
  </si>
  <si>
    <t>Moedas</t>
  </si>
  <si>
    <t>Dólar Norte Americano</t>
  </si>
  <si>
    <t>Total por moedas</t>
  </si>
  <si>
    <t>Indexadores</t>
  </si>
  <si>
    <t>IPCA</t>
  </si>
  <si>
    <t>CDI</t>
  </si>
  <si>
    <t>TJLP</t>
  </si>
  <si>
    <t>Total por indexadores</t>
  </si>
  <si>
    <t>(-) Custos de transação</t>
  </si>
  <si>
    <t>(+/-) Recursos antecipados</t>
  </si>
  <si>
    <t>Total geral</t>
  </si>
  <si>
    <t>Descrição (milhares)</t>
  </si>
  <si>
    <t>Realizado</t>
  </si>
  <si>
    <t>Proposta</t>
  </si>
  <si>
    <t>GERAÇÃO</t>
  </si>
  <si>
    <t>Programa de investimento</t>
  </si>
  <si>
    <t>Aportes</t>
  </si>
  <si>
    <t>Aliança Norte</t>
  </si>
  <si>
    <t>SPE – Guanhães</t>
  </si>
  <si>
    <t>SPE - Amazônia Energia Participações (Belo Monte)</t>
  </si>
  <si>
    <t xml:space="preserve">Usina Hidrelétrica Itaocara </t>
  </si>
  <si>
    <t>Renova</t>
  </si>
  <si>
    <t>Aquisições Parques eólicos Ceará</t>
  </si>
  <si>
    <t>2018</t>
  </si>
  <si>
    <t>CIRCULANTE</t>
  </si>
  <si>
    <t>Caixa e equivalentes de caixa</t>
  </si>
  <si>
    <t xml:space="preserve">Títulos e valores mobiliários </t>
  </si>
  <si>
    <t>Consumidores e revendedores</t>
  </si>
  <si>
    <t>Concessionários - transporte de energia</t>
  </si>
  <si>
    <t>Tributos compensáveis</t>
  </si>
  <si>
    <t>Imposto de renda e contribuição social a recuperar</t>
  </si>
  <si>
    <t>Dividendos a receber</t>
  </si>
  <si>
    <t>Ativo financeiro da concessão</t>
  </si>
  <si>
    <t>Ativos de contrato</t>
  </si>
  <si>
    <t>Adiantamento a fornecedores</t>
  </si>
  <si>
    <t>Prêmio repactuação risco hidrológico</t>
  </si>
  <si>
    <t xml:space="preserve">Instrumentos financeiros derivativos </t>
  </si>
  <si>
    <t xml:space="preserve">Outros </t>
  </si>
  <si>
    <t>TOTAL DO CIRCULANTE</t>
  </si>
  <si>
    <t>NÃO CIRCULANTE</t>
  </si>
  <si>
    <t>Imposto de renda e contribuição social diferidos</t>
  </si>
  <si>
    <t>Depósitos vinculados a litígios</t>
  </si>
  <si>
    <t>Valores a receber de partes relacionadas</t>
  </si>
  <si>
    <t>Instrumentos financeiros derivativos</t>
  </si>
  <si>
    <t>Outros</t>
  </si>
  <si>
    <t>Investimentos</t>
  </si>
  <si>
    <t>Imobilizado</t>
  </si>
  <si>
    <t>Intangíveis</t>
  </si>
  <si>
    <t>Operações de arrendamento mercantil – direito de uso</t>
  </si>
  <si>
    <t>TOTAL DO NÃO CIRCULANTE</t>
  </si>
  <si>
    <t>TOTAL DO ATIVO</t>
  </si>
  <si>
    <t>2019</t>
  </si>
  <si>
    <t xml:space="preserve">Empréstimos e financiamentos   </t>
  </si>
  <si>
    <t xml:space="preserve">Debêntures   </t>
  </si>
  <si>
    <t xml:space="preserve">Fornecedores   </t>
  </si>
  <si>
    <t>Imposto de renda e contribuição social</t>
  </si>
  <si>
    <t>Impostos, taxas e contribuições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</si>
  <si>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</si>
  <si>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</si>
  <si>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</si>
  <si>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</si>
  <si>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>Adiantamento de clientes</t>
  </si>
  <si>
    <t>Operações de arrendamento mercantil - obrigações</t>
  </si>
  <si>
    <t>Outras obrigações</t>
  </si>
  <si>
    <t xml:space="preserve">Impostos, taxas e contribuições   </t>
  </si>
  <si>
    <t xml:space="preserve">Encargos regulatórios  </t>
  </si>
  <si>
    <t xml:space="preserve">Obrigações pós-emprego    </t>
  </si>
  <si>
    <t xml:space="preserve">Provisões </t>
  </si>
  <si>
    <t>Instrumentos financeiros derivativos (opções de venda)</t>
  </si>
  <si>
    <t>TOTAL DO PASSIVO NÃO CIRCULANTE</t>
  </si>
  <si>
    <t>TOTAL DO PASSIVO</t>
  </si>
  <si>
    <t xml:space="preserve">PATRIMÔNIO LÍQUIDO 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</si>
  <si>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</si>
  <si>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</si>
  <si>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</si>
  <si>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</si>
  <si>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</si>
  <si>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>RECEITA</t>
  </si>
  <si>
    <t>CUSTOS OPERACIONAIS</t>
  </si>
  <si>
    <t>CUSTOS COM ENERGIA ELÉTRICA</t>
  </si>
  <si>
    <t>CUSTO</t>
  </si>
  <si>
    <t>Pessoal e administradores</t>
  </si>
  <si>
    <t xml:space="preserve">Provisões operacionais, líquidas </t>
  </si>
  <si>
    <t>Outros custos operacionais</t>
  </si>
  <si>
    <t>CUSTO TOTAL</t>
  </si>
  <si>
    <t>LUCRO BRUTO</t>
  </si>
  <si>
    <t>DESPESA OPERACIONAL</t>
  </si>
  <si>
    <t xml:space="preserve">Despesas com vendas </t>
  </si>
  <si>
    <t>Despesas gerais e administrativas</t>
  </si>
  <si>
    <t>Despesas com provisões operacionais</t>
  </si>
  <si>
    <t>Outras despesas operacionais</t>
  </si>
  <si>
    <t>Resultado de equivalência patrimonial</t>
  </si>
  <si>
    <t>Remensuração de participação anterior de adquiridas</t>
  </si>
  <si>
    <t>Ajuste referente à desvalorização em Investimentos</t>
  </si>
  <si>
    <t>Resultado operacional antes do resultado financeiro e impostos</t>
  </si>
  <si>
    <t>Receitas financeiras</t>
  </si>
  <si>
    <t>Despesas financeiras</t>
  </si>
  <si>
    <t>Resultado antes dos impostos</t>
  </si>
  <si>
    <t>Imposto de renda e contribuição social correntes</t>
  </si>
  <si>
    <t>LUCRO LÍQUIDO DO EXERCÍCIO</t>
  </si>
  <si>
    <t>Lucro por ação ordinária – R$</t>
  </si>
  <si>
    <t>FLUXO DE CAIXA DAS ATIVIDADES OPERACIONAIS</t>
  </si>
  <si>
    <t xml:space="preserve">Ajustes por: </t>
  </si>
  <si>
    <t>Despesas (receitas) que não afetam o caixa e equivalentes de caixa:</t>
  </si>
  <si>
    <t xml:space="preserve">Baixas de valor residual líquido de ativos financeiros da concessão, ativos de contrato, imobilizado e intangível </t>
  </si>
  <si>
    <t>Atualização financeira dos ativos de contrato e ativos financeiros da concessão</t>
  </si>
  <si>
    <t>Ajuste na expectativa do fluxo de caixa contratual da concessão</t>
  </si>
  <si>
    <t>Equivalência patrimonial</t>
  </si>
  <si>
    <t>Provisão para perda no valor recuperável de Intangível</t>
  </si>
  <si>
    <t xml:space="preserve">Juros e variações monetárias </t>
  </si>
  <si>
    <t>Variação cambial de empréstimos e financiamentos</t>
  </si>
  <si>
    <t>Amortização do custo de transação de empréstimos e financiamentos</t>
  </si>
  <si>
    <t>Recuperação de créditos de PIS/Pasep e Cofins sobre ICMS, incluindo atualização financeira</t>
  </si>
  <si>
    <t>Provisões para perdas operacionais, líquidas</t>
  </si>
  <si>
    <t>Variação do valor justo de instrumentos financeiros derivativos (Opções de venda)</t>
  </si>
  <si>
    <t>Provisão para ressarcimento pela suspensão do fornecimento de energia – Renova</t>
  </si>
  <si>
    <t>Remensuração de participação anterior de controladas adquiridas</t>
  </si>
  <si>
    <t>(Aumento) redução de ativos</t>
  </si>
  <si>
    <t>Concessionários e Transporte de energia</t>
  </si>
  <si>
    <t xml:space="preserve">Depósitos vinculados a litígios </t>
  </si>
  <si>
    <t>Dividendos recebidos</t>
  </si>
  <si>
    <t>Ativos financeiros da concessão</t>
  </si>
  <si>
    <t>(Aumento) redução de passivos</t>
  </si>
  <si>
    <t>Fornecedores</t>
  </si>
  <si>
    <t xml:space="preserve">Imposto de renda e contribuição social </t>
  </si>
  <si>
    <t>Salários e contribuições sociais</t>
  </si>
  <si>
    <t>Encargos regulatórios</t>
  </si>
  <si>
    <t>Caixa gerado nas operações</t>
  </si>
  <si>
    <t>Imposto de renda e contribuição social pagos</t>
  </si>
  <si>
    <t>Juros pagos de empréstimos, financiamentos e debêntures</t>
  </si>
  <si>
    <t>Juros recebidos</t>
  </si>
  <si>
    <t>Liquidação de instrumentos financeiros derivativos (Swap)</t>
  </si>
  <si>
    <t>Juros pagos de arrendamentos</t>
  </si>
  <si>
    <t>CAIXA LÍQUIDO GERADO PELAS ATIVIDADES OPERACIONAIS</t>
  </si>
  <si>
    <t>FLUXOS DE CAIXA DAS ATIVIDADES DE INVESTIMENTO</t>
  </si>
  <si>
    <t>Aportes em investimentos</t>
  </si>
  <si>
    <t>Aquisição de controladas em reorganização societária</t>
  </si>
  <si>
    <t>Caixa oriundo de reorganização societária</t>
  </si>
  <si>
    <t xml:space="preserve">Aquisição de controladas em combinação de negócios </t>
  </si>
  <si>
    <t>Caixa oriundo de combinação de negócios</t>
  </si>
  <si>
    <t>Redução de capital em investida</t>
  </si>
  <si>
    <t>Mútuo com partes relacionadas</t>
  </si>
  <si>
    <t>No imobilizado</t>
  </si>
  <si>
    <t>No intangível</t>
  </si>
  <si>
    <t>Em títulos e valores mobiliários</t>
  </si>
  <si>
    <t>CAIXA LÍQUIDO GERADO (CONSUMIDO) PELAS ATIVIDADES DE INVESTIMENTO</t>
  </si>
  <si>
    <t>FLUXO DE CAIXA DAS ATIVIDADES DE FINANCIAMENTO</t>
  </si>
  <si>
    <t>Empréstimos, financiamentos e debêntures obtidos líquidos</t>
  </si>
  <si>
    <t>Juros sobre capital próprio e dividendos pagos</t>
  </si>
  <si>
    <t>Pagamentos de empréstimos, financiamentos e debêntures</t>
  </si>
  <si>
    <t>Pagamentos de arrendamentos</t>
  </si>
  <si>
    <t>CAIXA LÍQUIDO (CONSUMIDO) PELAS ATIVIDADES DE FINANCIAMENTO</t>
  </si>
  <si>
    <t>VARIAÇÃO LÍQUIDA DE CAIXA E EQUIVALENTES DE CAIXA</t>
  </si>
  <si>
    <t>Caixa e equivalentes de caixa no início do exercício</t>
  </si>
  <si>
    <t>CAIXA E EQUIVALENTES DE CAIXA NO FINAL DO EXERCÍCIO</t>
  </si>
  <si>
    <t>LAJIDA - R$ milhões</t>
  </si>
  <si>
    <r>
      <t>Variação do valor justo de instrumentos financeiros derivativos (</t>
    </r>
    <r>
      <rPr>
        <i/>
        <sz val="10"/>
        <color rgb="FF404040"/>
        <rFont val="Arial"/>
        <family val="2"/>
      </rPr>
      <t>Swap</t>
    </r>
    <r>
      <rPr>
        <sz val="10"/>
        <color rgb="FF404040"/>
        <rFont val="Arial"/>
        <family val="2"/>
      </rPr>
      <t>)</t>
    </r>
  </si>
  <si>
    <t>TRANSMISSÃO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</si>
</sst>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.0"/>
    <numFmt numFmtId="170" formatCode="_(* #,##0.0_);_(* \(#,##0.0\);_(* &quot;-&quot;??_);_(@_)"/>
    <numFmt numFmtId="171" formatCode="#,##0_ ;[Red]\-#,##0\ "/>
    <numFmt numFmtId="172" formatCode="_-* #,##0.0000_-;\(#,##0.0000\)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color rgb="FF404040"/>
      <name val="Arial"/>
      <family val="2"/>
    </font>
    <font>
      <sz val="11"/>
      <color rgb="FF40404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indexed="64"/>
      </bottom>
      <diagonal/>
    </border>
    <border>
      <left/>
      <right style="thick">
        <color rgb="FFFFFFFF"/>
      </right>
      <top style="thick">
        <color rgb="FFFFFFFF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  <xf numFmtId="0" fontId="17" fillId="0" borderId="0"/>
    <xf numFmtId="0" fontId="21" fillId="0" borderId="0"/>
  </cellStyleXfs>
  <cellXfs count="139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5" fillId="5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0" fillId="4" borderId="0" xfId="0" applyFill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vertical="center"/>
    </xf>
    <xf numFmtId="0" fontId="1" fillId="0" borderId="0" xfId="0" applyFont="1" applyFill="1"/>
    <xf numFmtId="0" fontId="18" fillId="6" borderId="12" xfId="0" applyFont="1" applyFill="1" applyBorder="1" applyAlignment="1">
      <alignment horizontal="center" vertical="center" wrapText="1"/>
    </xf>
    <xf numFmtId="167" fontId="14" fillId="2" borderId="2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vertical="center"/>
    </xf>
    <xf numFmtId="0" fontId="0" fillId="0" borderId="0" xfId="0" applyFill="1"/>
    <xf numFmtId="167" fontId="13" fillId="2" borderId="5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166" fontId="13" fillId="2" borderId="5" xfId="0" applyNumberFormat="1" applyFont="1" applyFill="1" applyBorder="1" applyAlignment="1">
      <alignment horizontal="right" vertical="center"/>
    </xf>
    <xf numFmtId="0" fontId="10" fillId="7" borderId="0" xfId="6" applyFill="1"/>
    <xf numFmtId="164" fontId="0" fillId="0" borderId="0" xfId="3" applyNumberFormat="1" applyFont="1"/>
    <xf numFmtId="0" fontId="19" fillId="0" borderId="0" xfId="0" applyFont="1"/>
    <xf numFmtId="0" fontId="18" fillId="6" borderId="1" xfId="0" applyFont="1" applyFill="1" applyBorder="1" applyAlignment="1">
      <alignment horizontal="center" vertical="center" wrapText="1"/>
    </xf>
    <xf numFmtId="0" fontId="21" fillId="0" borderId="0" xfId="9"/>
    <xf numFmtId="0" fontId="21" fillId="7" borderId="0" xfId="9" applyFill="1"/>
    <xf numFmtId="169" fontId="21" fillId="7" borderId="0" xfId="9" applyNumberFormat="1" applyFill="1"/>
    <xf numFmtId="170" fontId="22" fillId="7" borderId="0" xfId="6" applyNumberFormat="1" applyFont="1" applyFill="1"/>
    <xf numFmtId="0" fontId="21" fillId="7" borderId="0" xfId="9" applyFill="1" applyAlignment="1">
      <alignment horizontal="center"/>
    </xf>
    <xf numFmtId="0" fontId="23" fillId="0" borderId="0" xfId="9" applyFont="1" applyAlignment="1">
      <alignment horizontal="center" vertical="center" readingOrder="1"/>
    </xf>
    <xf numFmtId="171" fontId="24" fillId="7" borderId="0" xfId="9" applyNumberFormat="1" applyFont="1" applyFill="1"/>
    <xf numFmtId="171" fontId="24" fillId="7" borderId="0" xfId="9" applyNumberFormat="1" applyFont="1" applyFill="1" applyAlignment="1">
      <alignment horizontal="center"/>
    </xf>
    <xf numFmtId="0" fontId="25" fillId="0" borderId="0" xfId="9" applyFont="1"/>
    <xf numFmtId="0" fontId="26" fillId="8" borderId="0" xfId="9" applyFont="1" applyFill="1"/>
    <xf numFmtId="171" fontId="26" fillId="8" borderId="0" xfId="3" applyNumberFormat="1" applyFont="1" applyFill="1"/>
    <xf numFmtId="171" fontId="26" fillId="0" borderId="0" xfId="3" applyNumberFormat="1" applyFont="1" applyFill="1"/>
    <xf numFmtId="0" fontId="26" fillId="9" borderId="0" xfId="9" applyFont="1" applyFill="1"/>
    <xf numFmtId="171" fontId="26" fillId="9" borderId="0" xfId="3" applyNumberFormat="1" applyFont="1" applyFill="1"/>
    <xf numFmtId="171" fontId="27" fillId="10" borderId="0" xfId="9" applyNumberFormat="1" applyFont="1" applyFill="1"/>
    <xf numFmtId="171" fontId="27" fillId="10" borderId="0" xfId="3" applyNumberFormat="1" applyFont="1" applyFill="1"/>
    <xf numFmtId="0" fontId="10" fillId="11" borderId="0" xfId="9" applyFont="1" applyFill="1"/>
    <xf numFmtId="171" fontId="21" fillId="11" borderId="0" xfId="9" applyNumberFormat="1" applyFill="1"/>
    <xf numFmtId="0" fontId="10" fillId="3" borderId="0" xfId="9" applyFont="1" applyFill="1"/>
    <xf numFmtId="171" fontId="21" fillId="3" borderId="0" xfId="9" applyNumberFormat="1" applyFill="1"/>
    <xf numFmtId="3" fontId="21" fillId="7" borderId="0" xfId="9" applyNumberFormat="1" applyFill="1"/>
    <xf numFmtId="0" fontId="21" fillId="11" borderId="0" xfId="9" applyFill="1"/>
    <xf numFmtId="0" fontId="21" fillId="3" borderId="0" xfId="9" applyFill="1"/>
    <xf numFmtId="171" fontId="10" fillId="3" borderId="0" xfId="3" applyNumberFormat="1" applyFont="1" applyFill="1"/>
    <xf numFmtId="0" fontId="14" fillId="0" borderId="2" xfId="0" applyFont="1" applyBorder="1" applyAlignment="1">
      <alignment vertical="center" wrapText="1"/>
    </xf>
    <xf numFmtId="167" fontId="14" fillId="0" borderId="2" xfId="0" applyNumberFormat="1" applyFont="1" applyBorder="1" applyAlignment="1">
      <alignment horizontal="right" vertical="center" wrapText="1"/>
    </xf>
    <xf numFmtId="0" fontId="14" fillId="12" borderId="2" xfId="0" applyFont="1" applyFill="1" applyBorder="1" applyAlignment="1">
      <alignment vertical="center" wrapText="1"/>
    </xf>
    <xf numFmtId="167" fontId="14" fillId="12" borderId="2" xfId="0" applyNumberFormat="1" applyFont="1" applyFill="1" applyBorder="1" applyAlignment="1">
      <alignment horizontal="right" vertical="center" wrapText="1"/>
    </xf>
    <xf numFmtId="0" fontId="13" fillId="12" borderId="2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7" fontId="14" fillId="0" borderId="9" xfId="0" applyNumberFormat="1" applyFont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3" fillId="12" borderId="0" xfId="0" applyNumberFormat="1" applyFont="1" applyFill="1" applyAlignment="1">
      <alignment horizontal="right" vertical="center" wrapText="1"/>
    </xf>
    <xf numFmtId="167" fontId="13" fillId="0" borderId="6" xfId="0" applyNumberFormat="1" applyFont="1" applyBorder="1" applyAlignment="1">
      <alignment horizontal="right" vertical="center" wrapText="1"/>
    </xf>
    <xf numFmtId="167" fontId="14" fillId="0" borderId="0" xfId="0" applyNumberFormat="1" applyFont="1" applyAlignment="1">
      <alignment horizontal="right" vertical="center" wrapText="1"/>
    </xf>
    <xf numFmtId="167" fontId="14" fillId="12" borderId="0" xfId="0" applyNumberFormat="1" applyFont="1" applyFill="1" applyAlignment="1">
      <alignment horizontal="right" vertical="center" wrapText="1"/>
    </xf>
    <xf numFmtId="167" fontId="14" fillId="0" borderId="8" xfId="0" applyNumberFormat="1" applyFont="1" applyBorder="1" applyAlignment="1">
      <alignment horizontal="right" vertical="center" wrapText="1"/>
    </xf>
    <xf numFmtId="167" fontId="13" fillId="0" borderId="4" xfId="0" applyNumberFormat="1" applyFont="1" applyBorder="1" applyAlignment="1">
      <alignment horizontal="right" vertical="center" wrapText="1"/>
    </xf>
    <xf numFmtId="167" fontId="13" fillId="0" borderId="5" xfId="0" applyNumberFormat="1" applyFont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167" fontId="14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167" fontId="13" fillId="2" borderId="4" xfId="0" applyNumberFormat="1" applyFont="1" applyFill="1" applyBorder="1" applyAlignment="1">
      <alignment horizontal="right" vertical="center" wrapText="1"/>
    </xf>
    <xf numFmtId="167" fontId="13" fillId="2" borderId="5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167" fontId="14" fillId="2" borderId="9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 horizontal="right" vertical="center" wrapText="1"/>
    </xf>
    <xf numFmtId="167" fontId="13" fillId="2" borderId="0" xfId="0" applyNumberFormat="1" applyFont="1" applyFill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167" fontId="13" fillId="2" borderId="6" xfId="0" applyNumberFormat="1" applyFont="1" applyFill="1" applyBorder="1" applyAlignment="1">
      <alignment horizontal="right" vertical="center" wrapText="1"/>
    </xf>
    <xf numFmtId="167" fontId="13" fillId="2" borderId="7" xfId="0" applyNumberFormat="1" applyFont="1" applyFill="1" applyBorder="1" applyAlignment="1">
      <alignment horizontal="right" vertical="center" wrapText="1"/>
    </xf>
    <xf numFmtId="49" fontId="13" fillId="2" borderId="0" xfId="0" applyNumberFormat="1" applyFont="1" applyFill="1"/>
    <xf numFmtId="0" fontId="14" fillId="2" borderId="2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vertical="center" wrapText="1"/>
    </xf>
    <xf numFmtId="167" fontId="14" fillId="2" borderId="16" xfId="0" applyNumberFormat="1" applyFont="1" applyFill="1" applyBorder="1" applyAlignment="1">
      <alignment horizontal="right" vertical="center" wrapText="1"/>
    </xf>
    <xf numFmtId="167" fontId="14" fillId="2" borderId="17" xfId="0" applyNumberFormat="1" applyFont="1" applyFill="1" applyBorder="1" applyAlignment="1">
      <alignment horizontal="right" vertical="center" wrapText="1"/>
    </xf>
    <xf numFmtId="167" fontId="14" fillId="2" borderId="18" xfId="0" applyNumberFormat="1" applyFont="1" applyFill="1" applyBorder="1" applyAlignment="1">
      <alignment horizontal="right" vertical="center" wrapText="1"/>
    </xf>
    <xf numFmtId="167" fontId="13" fillId="2" borderId="15" xfId="0" applyNumberFormat="1" applyFont="1" applyFill="1" applyBorder="1" applyAlignment="1">
      <alignment horizontal="right" vertical="center" wrapText="1"/>
    </xf>
    <xf numFmtId="167" fontId="13" fillId="2" borderId="8" xfId="0" applyNumberFormat="1" applyFont="1" applyFill="1" applyBorder="1" applyAlignment="1">
      <alignment horizontal="right" vertical="center" wrapText="1"/>
    </xf>
    <xf numFmtId="167" fontId="13" fillId="2" borderId="16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172" fontId="1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0" fillId="2" borderId="0" xfId="0" applyFill="1"/>
    <xf numFmtId="168" fontId="5" fillId="5" borderId="19" xfId="1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 indent="2"/>
    </xf>
    <xf numFmtId="168" fontId="14" fillId="2" borderId="19" xfId="1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 wrapText="1" indent="2"/>
    </xf>
    <xf numFmtId="168" fontId="13" fillId="2" borderId="19" xfId="1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wrapText="1"/>
    </xf>
    <xf numFmtId="167" fontId="14" fillId="2" borderId="19" xfId="0" applyNumberFormat="1" applyFont="1" applyFill="1" applyBorder="1" applyAlignment="1">
      <alignment horizontal="right" vertical="center" wrapText="1"/>
    </xf>
    <xf numFmtId="167" fontId="14" fillId="2" borderId="19" xfId="0" applyNumberFormat="1" applyFont="1" applyFill="1" applyBorder="1" applyAlignment="1">
      <alignment vertical="top" wrapText="1"/>
    </xf>
    <xf numFmtId="167" fontId="14" fillId="2" borderId="20" xfId="0" applyNumberFormat="1" applyFont="1" applyFill="1" applyBorder="1" applyAlignment="1">
      <alignment horizontal="right" vertical="center" wrapText="1"/>
    </xf>
    <xf numFmtId="167" fontId="13" fillId="2" borderId="19" xfId="0" applyNumberFormat="1" applyFont="1" applyFill="1" applyBorder="1" applyAlignment="1">
      <alignment horizontal="right" vertical="center" wrapText="1"/>
    </xf>
    <xf numFmtId="167" fontId="13" fillId="2" borderId="21" xfId="0" applyNumberFormat="1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1" fontId="18" fillId="6" borderId="12" xfId="0" applyNumberFormat="1" applyFont="1" applyFill="1" applyBorder="1" applyAlignment="1">
      <alignment horizontal="center" vertical="center" wrapText="1"/>
    </xf>
    <xf numFmtId="14" fontId="18" fillId="6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3" fillId="0" borderId="0" xfId="9" applyFont="1" applyAlignment="1">
      <alignment horizontal="center" vertical="center" readingOrder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0" fillId="0" borderId="0" xfId="0" applyFont="1"/>
  </cellXfs>
  <cellStyles count="10">
    <cellStyle name="Estilo 1" xfId="5"/>
    <cellStyle name="Normal" xfId="0" builtinId="0"/>
    <cellStyle name="Normal 2" xfId="8"/>
    <cellStyle name="Normal 2 2" xfId="6"/>
    <cellStyle name="Normal 2 3" xfId="9"/>
    <cellStyle name="Normal 3" xfId="2"/>
    <cellStyle name="Normal 3 2" xfId="7"/>
    <cellStyle name="Porcentagem 2" xfId="4"/>
    <cellStyle name="Vírgula" xfId="1" builtinId="3"/>
    <cellStyle name="Vírgula 2" xfId="3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hyperlink" Target="#'Cemig GT (&#205;ndice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7939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425577" y="60326"/>
          <a:ext cx="6964362" cy="104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226219</xdr:colOff>
      <xdr:row>5</xdr:row>
      <xdr:rowOff>95250</xdr:rowOff>
    </xdr:from>
    <xdr:to>
      <xdr:col>3</xdr:col>
      <xdr:colOff>1216819</xdr:colOff>
      <xdr:row>6</xdr:row>
      <xdr:rowOff>255587</xdr:rowOff>
    </xdr:to>
    <xdr:pic>
      <xdr:nvPicPr>
        <xdr:cNvPr id="11" name="Imagem 10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719" y="109537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411702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3546" cy="1125983"/>
        </a:xfrm>
        <a:prstGeom prst="rect">
          <a:avLst/>
        </a:prstGeom>
      </xdr:spPr>
    </xdr:pic>
    <xdr:clientData/>
  </xdr:twoCellAnchor>
  <xdr:twoCellAnchor>
    <xdr:from>
      <xdr:col>1</xdr:col>
      <xdr:colOff>827088</xdr:colOff>
      <xdr:row>0</xdr:row>
      <xdr:rowOff>160337</xdr:rowOff>
    </xdr:from>
    <xdr:to>
      <xdr:col>4</xdr:col>
      <xdr:colOff>416718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17651" y="160337"/>
          <a:ext cx="603091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  <xdr:twoCellAnchor>
    <xdr:from>
      <xdr:col>3</xdr:col>
      <xdr:colOff>928693</xdr:colOff>
      <xdr:row>4</xdr:row>
      <xdr:rowOff>57149</xdr:rowOff>
    </xdr:from>
    <xdr:to>
      <xdr:col>4</xdr:col>
      <xdr:colOff>330007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6655599" y="819149"/>
          <a:ext cx="806252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845351</xdr:colOff>
      <xdr:row>6</xdr:row>
      <xdr:rowOff>47625</xdr:rowOff>
    </xdr:from>
    <xdr:to>
      <xdr:col>4</xdr:col>
      <xdr:colOff>431013</xdr:colOff>
      <xdr:row>7</xdr:row>
      <xdr:rowOff>327025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7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134937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99313" y="817561"/>
          <a:ext cx="840383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583407</xdr:colOff>
      <xdr:row>6</xdr:row>
      <xdr:rowOff>1</xdr:rowOff>
    </xdr:from>
    <xdr:to>
      <xdr:col>3</xdr:col>
      <xdr:colOff>728663</xdr:colOff>
      <xdr:row>7</xdr:row>
      <xdr:rowOff>160338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63" y="1143001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318418</xdr:colOff>
      <xdr:row>37</xdr:row>
      <xdr:rowOff>144717</xdr:rowOff>
    </xdr:from>
    <xdr:to>
      <xdr:col>6</xdr:col>
      <xdr:colOff>871764</xdr:colOff>
      <xdr:row>37</xdr:row>
      <xdr:rowOff>146305</xdr:rowOff>
    </xdr:to>
    <xdr:cxnSp macro="">
      <xdr:nvCxnSpPr>
        <xdr:cNvPr id="2" name="Conector angulado 1"/>
        <xdr:cNvCxnSpPr/>
      </xdr:nvCxnSpPr>
      <xdr:spPr>
        <a:xfrm rot="10800000">
          <a:off x="7747918" y="4983417"/>
          <a:ext cx="0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43</xdr:row>
      <xdr:rowOff>57150</xdr:rowOff>
    </xdr:from>
    <xdr:to>
      <xdr:col>3</xdr:col>
      <xdr:colOff>628650</xdr:colOff>
      <xdr:row>50</xdr:row>
      <xdr:rowOff>142875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285750" y="59245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27</xdr:row>
      <xdr:rowOff>85725</xdr:rowOff>
    </xdr:from>
    <xdr:to>
      <xdr:col>3</xdr:col>
      <xdr:colOff>609600</xdr:colOff>
      <xdr:row>41</xdr:row>
      <xdr:rowOff>38100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833438</xdr:colOff>
      <xdr:row>15</xdr:row>
      <xdr:rowOff>86591</xdr:rowOff>
    </xdr:from>
    <xdr:to>
      <xdr:col>7</xdr:col>
      <xdr:colOff>464343</xdr:colOff>
      <xdr:row>20</xdr:row>
      <xdr:rowOff>22797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33438" y="896216"/>
          <a:ext cx="7374730" cy="745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/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</a:t>
          </a: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– Janeiro a Dezembro de 2019</a:t>
          </a:r>
        </a:p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CEMIG Geração</a:t>
          </a:r>
        </a:p>
      </xdr:txBody>
    </xdr:sp>
    <xdr:clientData/>
  </xdr:twoCellAnchor>
  <xdr:twoCellAnchor>
    <xdr:from>
      <xdr:col>6</xdr:col>
      <xdr:colOff>110118</xdr:colOff>
      <xdr:row>27</xdr:row>
      <xdr:rowOff>4087</xdr:rowOff>
    </xdr:from>
    <xdr:to>
      <xdr:col>8</xdr:col>
      <xdr:colOff>451126</xdr:colOff>
      <xdr:row>29</xdr:row>
      <xdr:rowOff>22577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962025</xdr:colOff>
      <xdr:row>27</xdr:row>
      <xdr:rowOff>152400</xdr:rowOff>
    </xdr:from>
    <xdr:to>
      <xdr:col>5</xdr:col>
      <xdr:colOff>962025</xdr:colOff>
      <xdr:row>48</xdr:row>
      <xdr:rowOff>95250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>
          <a:off x="7381875" y="3305175"/>
          <a:ext cx="0" cy="346710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27</xdr:row>
      <xdr:rowOff>152400</xdr:rowOff>
    </xdr:from>
    <xdr:to>
      <xdr:col>5</xdr:col>
      <xdr:colOff>1466850</xdr:colOff>
      <xdr:row>27</xdr:row>
      <xdr:rowOff>152400</xdr:rowOff>
    </xdr:to>
    <xdr:sp macro="" textlink="">
      <xdr:nvSpPr>
        <xdr:cNvPr id="8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43</xdr:row>
      <xdr:rowOff>111398</xdr:rowOff>
    </xdr:from>
    <xdr:to>
      <xdr:col>3</xdr:col>
      <xdr:colOff>685034</xdr:colOff>
      <xdr:row>46</xdr:row>
      <xdr:rowOff>86554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320820" y="59787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30</xdr:row>
      <xdr:rowOff>96049</xdr:rowOff>
    </xdr:from>
    <xdr:to>
      <xdr:col>3</xdr:col>
      <xdr:colOff>729115</xdr:colOff>
      <xdr:row>35</xdr:row>
      <xdr:rowOff>138425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55769" y="37726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r>
            <a:rPr lang="pt-BR" sz="1400" b="1">
              <a:solidFill>
                <a:srgbClr val="000000"/>
              </a:solidFill>
              <a:latin typeface="Arial" charset="0"/>
            </a:rPr>
            <a:t/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37</xdr:row>
      <xdr:rowOff>1099</xdr:rowOff>
    </xdr:from>
    <xdr:to>
      <xdr:col>5</xdr:col>
      <xdr:colOff>962489</xdr:colOff>
      <xdr:row>37</xdr:row>
      <xdr:rowOff>2687</xdr:rowOff>
    </xdr:to>
    <xdr:cxnSp macro="">
      <xdr:nvCxnSpPr>
        <xdr:cNvPr id="11" name="Conector angulado 10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27</xdr:row>
      <xdr:rowOff>68427</xdr:rowOff>
    </xdr:from>
    <xdr:to>
      <xdr:col>5</xdr:col>
      <xdr:colOff>419563</xdr:colOff>
      <xdr:row>45</xdr:row>
      <xdr:rowOff>23091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4738310" y="32212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32</xdr:row>
      <xdr:rowOff>71463</xdr:rowOff>
    </xdr:from>
    <xdr:to>
      <xdr:col>8</xdr:col>
      <xdr:colOff>501902</xdr:colOff>
      <xdr:row>34</xdr:row>
      <xdr:rowOff>86778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1267877</xdr:colOff>
      <xdr:row>29</xdr:row>
      <xdr:rowOff>86591</xdr:rowOff>
    </xdr:from>
    <xdr:to>
      <xdr:col>8</xdr:col>
      <xdr:colOff>805394</xdr:colOff>
      <xdr:row>31</xdr:row>
      <xdr:rowOff>38460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7449602" y="3601316"/>
          <a:ext cx="1709217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Contratos Bilaterais</a:t>
          </a:r>
        </a:p>
      </xdr:txBody>
    </xdr:sp>
    <xdr:clientData/>
  </xdr:twoCellAnchor>
  <xdr:twoCellAnchor>
    <xdr:from>
      <xdr:col>5</xdr:col>
      <xdr:colOff>962025</xdr:colOff>
      <xdr:row>33</xdr:row>
      <xdr:rowOff>95250</xdr:rowOff>
    </xdr:from>
    <xdr:to>
      <xdr:col>5</xdr:col>
      <xdr:colOff>1476375</xdr:colOff>
      <xdr:row>33</xdr:row>
      <xdr:rowOff>95250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38</xdr:row>
      <xdr:rowOff>15901</xdr:rowOff>
    </xdr:from>
    <xdr:to>
      <xdr:col>8</xdr:col>
      <xdr:colOff>606701</xdr:colOff>
      <xdr:row>40</xdr:row>
      <xdr:rowOff>54749</xdr:rowOff>
    </xdr:to>
    <xdr:sp macro="" textlink="">
      <xdr:nvSpPr>
        <xdr:cNvPr id="16" name="AutoShape 17"/>
        <xdr:cNvSpPr>
          <a:spLocks noChangeArrowheads="1"/>
        </xdr:cNvSpPr>
      </xdr:nvSpPr>
      <xdr:spPr bwMode="auto">
        <a:xfrm>
          <a:off x="7635816" y="50165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1483801</xdr:colOff>
      <xdr:row>35</xdr:row>
      <xdr:rowOff>51666</xdr:rowOff>
    </xdr:from>
    <xdr:to>
      <xdr:col>8</xdr:col>
      <xdr:colOff>805418</xdr:colOff>
      <xdr:row>37</xdr:row>
      <xdr:rowOff>3535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7446451" y="4537941"/>
          <a:ext cx="1712392" cy="304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Acordo Operativo</a:t>
          </a:r>
          <a:endParaRPr lang="pt-BR" sz="1000" b="1" baseline="30000">
            <a:latin typeface="Arial" charset="0"/>
          </a:endParaRPr>
        </a:p>
      </xdr:txBody>
    </xdr:sp>
    <xdr:clientData/>
  </xdr:twoCellAnchor>
  <xdr:twoCellAnchor>
    <xdr:from>
      <xdr:col>5</xdr:col>
      <xdr:colOff>981075</xdr:colOff>
      <xdr:row>38</xdr:row>
      <xdr:rowOff>152400</xdr:rowOff>
    </xdr:from>
    <xdr:to>
      <xdr:col>5</xdr:col>
      <xdr:colOff>1466850</xdr:colOff>
      <xdr:row>38</xdr:row>
      <xdr:rowOff>152400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46</xdr:row>
      <xdr:rowOff>94483</xdr:rowOff>
    </xdr:from>
    <xdr:to>
      <xdr:col>3</xdr:col>
      <xdr:colOff>675509</xdr:colOff>
      <xdr:row>49</xdr:row>
      <xdr:rowOff>123500</xdr:rowOff>
    </xdr:to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11295" y="64476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57150</xdr:rowOff>
    </xdr:from>
    <xdr:to>
      <xdr:col>3</xdr:col>
      <xdr:colOff>628650</xdr:colOff>
      <xdr:row>50</xdr:row>
      <xdr:rowOff>142875</xdr:rowOff>
    </xdr:to>
    <xdr:sp macro="" textlink="">
      <xdr:nvSpPr>
        <xdr:cNvPr id="20" name="Rectangle 5"/>
        <xdr:cNvSpPr>
          <a:spLocks noChangeArrowheads="1"/>
        </xdr:cNvSpPr>
      </xdr:nvSpPr>
      <xdr:spPr bwMode="auto">
        <a:xfrm>
          <a:off x="285750" y="59245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27</xdr:row>
      <xdr:rowOff>85725</xdr:rowOff>
    </xdr:from>
    <xdr:to>
      <xdr:col>3</xdr:col>
      <xdr:colOff>609600</xdr:colOff>
      <xdr:row>41</xdr:row>
      <xdr:rowOff>38100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1</xdr:col>
      <xdr:colOff>1593056</xdr:colOff>
      <xdr:row>30</xdr:row>
      <xdr:rowOff>157163</xdr:rowOff>
    </xdr:from>
    <xdr:to>
      <xdr:col>3</xdr:col>
      <xdr:colOff>916781</xdr:colOff>
      <xdr:row>33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2450306" y="3833813"/>
          <a:ext cx="2124075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110118</xdr:colOff>
      <xdr:row>27</xdr:row>
      <xdr:rowOff>4087</xdr:rowOff>
    </xdr:from>
    <xdr:to>
      <xdr:col>8</xdr:col>
      <xdr:colOff>451126</xdr:colOff>
      <xdr:row>29</xdr:row>
      <xdr:rowOff>22577</xdr:rowOff>
    </xdr:to>
    <xdr:sp macro="" textlink="">
      <xdr:nvSpPr>
        <xdr:cNvPr id="23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27</xdr:row>
      <xdr:rowOff>152400</xdr:rowOff>
    </xdr:from>
    <xdr:to>
      <xdr:col>5</xdr:col>
      <xdr:colOff>1466850</xdr:colOff>
      <xdr:row>27</xdr:row>
      <xdr:rowOff>152400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43</xdr:row>
      <xdr:rowOff>111398</xdr:rowOff>
    </xdr:from>
    <xdr:to>
      <xdr:col>3</xdr:col>
      <xdr:colOff>685034</xdr:colOff>
      <xdr:row>46</xdr:row>
      <xdr:rowOff>86554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320820" y="59787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30</xdr:row>
      <xdr:rowOff>96049</xdr:rowOff>
    </xdr:from>
    <xdr:to>
      <xdr:col>3</xdr:col>
      <xdr:colOff>729115</xdr:colOff>
      <xdr:row>35</xdr:row>
      <xdr:rowOff>138425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255769" y="37726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r>
            <a:rPr lang="pt-BR" sz="1400" b="1">
              <a:solidFill>
                <a:srgbClr val="000000"/>
              </a:solidFill>
              <a:latin typeface="Arial" charset="0"/>
            </a:rPr>
            <a:t/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37</xdr:row>
      <xdr:rowOff>1099</xdr:rowOff>
    </xdr:from>
    <xdr:to>
      <xdr:col>5</xdr:col>
      <xdr:colOff>962489</xdr:colOff>
      <xdr:row>37</xdr:row>
      <xdr:rowOff>2687</xdr:rowOff>
    </xdr:to>
    <xdr:cxnSp macro="">
      <xdr:nvCxnSpPr>
        <xdr:cNvPr id="27" name="Conector angulado 26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27</xdr:row>
      <xdr:rowOff>68427</xdr:rowOff>
    </xdr:from>
    <xdr:to>
      <xdr:col>5</xdr:col>
      <xdr:colOff>419563</xdr:colOff>
      <xdr:row>45</xdr:row>
      <xdr:rowOff>23091</xdr:rowOff>
    </xdr:to>
    <xdr:sp macro="" textlink="">
      <xdr:nvSpPr>
        <xdr:cNvPr id="28" name="Rectangle 6"/>
        <xdr:cNvSpPr>
          <a:spLocks noChangeArrowheads="1"/>
        </xdr:cNvSpPr>
      </xdr:nvSpPr>
      <xdr:spPr bwMode="auto">
        <a:xfrm>
          <a:off x="4738310" y="32212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32</xdr:row>
      <xdr:rowOff>71463</xdr:rowOff>
    </xdr:from>
    <xdr:to>
      <xdr:col>8</xdr:col>
      <xdr:colOff>501902</xdr:colOff>
      <xdr:row>34</xdr:row>
      <xdr:rowOff>86778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33</xdr:row>
      <xdr:rowOff>95250</xdr:rowOff>
    </xdr:from>
    <xdr:to>
      <xdr:col>5</xdr:col>
      <xdr:colOff>1476375</xdr:colOff>
      <xdr:row>33</xdr:row>
      <xdr:rowOff>95250</xdr:rowOff>
    </xdr:to>
    <xdr:sp macro="" textlink="">
      <xdr:nvSpPr>
        <xdr:cNvPr id="30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38</xdr:row>
      <xdr:rowOff>15901</xdr:rowOff>
    </xdr:from>
    <xdr:to>
      <xdr:col>8</xdr:col>
      <xdr:colOff>606701</xdr:colOff>
      <xdr:row>40</xdr:row>
      <xdr:rowOff>54749</xdr:rowOff>
    </xdr:to>
    <xdr:sp macro="" textlink="">
      <xdr:nvSpPr>
        <xdr:cNvPr id="31" name="AutoShape 17"/>
        <xdr:cNvSpPr>
          <a:spLocks noChangeArrowheads="1"/>
        </xdr:cNvSpPr>
      </xdr:nvSpPr>
      <xdr:spPr bwMode="auto">
        <a:xfrm>
          <a:off x="7635816" y="50165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38</xdr:row>
      <xdr:rowOff>152400</xdr:rowOff>
    </xdr:from>
    <xdr:to>
      <xdr:col>5</xdr:col>
      <xdr:colOff>1466850</xdr:colOff>
      <xdr:row>38</xdr:row>
      <xdr:rowOff>152400</xdr:rowOff>
    </xdr:to>
    <xdr:sp macro="" textlink="">
      <xdr:nvSpPr>
        <xdr:cNvPr id="32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46</xdr:row>
      <xdr:rowOff>94483</xdr:rowOff>
    </xdr:from>
    <xdr:to>
      <xdr:col>3</xdr:col>
      <xdr:colOff>675509</xdr:colOff>
      <xdr:row>49</xdr:row>
      <xdr:rowOff>123500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11295" y="64476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57150</xdr:rowOff>
    </xdr:from>
    <xdr:to>
      <xdr:col>3</xdr:col>
      <xdr:colOff>628650</xdr:colOff>
      <xdr:row>50</xdr:row>
      <xdr:rowOff>142875</xdr:rowOff>
    </xdr:to>
    <xdr:sp macro="" textlink="">
      <xdr:nvSpPr>
        <xdr:cNvPr id="34" name="Rectangle 5"/>
        <xdr:cNvSpPr>
          <a:spLocks noChangeArrowheads="1"/>
        </xdr:cNvSpPr>
      </xdr:nvSpPr>
      <xdr:spPr bwMode="auto">
        <a:xfrm>
          <a:off x="285750" y="59245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27</xdr:row>
      <xdr:rowOff>85725</xdr:rowOff>
    </xdr:from>
    <xdr:to>
      <xdr:col>3</xdr:col>
      <xdr:colOff>609600</xdr:colOff>
      <xdr:row>41</xdr:row>
      <xdr:rowOff>38100</xdr:rowOff>
    </xdr:to>
    <xdr:sp macro="" textlink="">
      <xdr:nvSpPr>
        <xdr:cNvPr id="35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27</xdr:row>
      <xdr:rowOff>4087</xdr:rowOff>
    </xdr:from>
    <xdr:to>
      <xdr:col>8</xdr:col>
      <xdr:colOff>451126</xdr:colOff>
      <xdr:row>29</xdr:row>
      <xdr:rowOff>22577</xdr:rowOff>
    </xdr:to>
    <xdr:sp macro="" textlink="">
      <xdr:nvSpPr>
        <xdr:cNvPr id="36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27</xdr:row>
      <xdr:rowOff>152400</xdr:rowOff>
    </xdr:from>
    <xdr:to>
      <xdr:col>5</xdr:col>
      <xdr:colOff>1466850</xdr:colOff>
      <xdr:row>27</xdr:row>
      <xdr:rowOff>152400</xdr:rowOff>
    </xdr:to>
    <xdr:sp macro="" textlink="">
      <xdr:nvSpPr>
        <xdr:cNvPr id="37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43</xdr:row>
      <xdr:rowOff>111398</xdr:rowOff>
    </xdr:from>
    <xdr:to>
      <xdr:col>3</xdr:col>
      <xdr:colOff>685034</xdr:colOff>
      <xdr:row>46</xdr:row>
      <xdr:rowOff>86554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320820" y="59787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30</xdr:row>
      <xdr:rowOff>96049</xdr:rowOff>
    </xdr:from>
    <xdr:to>
      <xdr:col>3</xdr:col>
      <xdr:colOff>729115</xdr:colOff>
      <xdr:row>35</xdr:row>
      <xdr:rowOff>138425</xdr:rowOff>
    </xdr:to>
    <xdr:sp macro="" textlink="">
      <xdr:nvSpPr>
        <xdr:cNvPr id="39" name="Text Box 33"/>
        <xdr:cNvSpPr txBox="1">
          <a:spLocks noChangeArrowheads="1"/>
        </xdr:cNvSpPr>
      </xdr:nvSpPr>
      <xdr:spPr bwMode="auto">
        <a:xfrm>
          <a:off x="255769" y="37726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r>
            <a:rPr lang="pt-BR" sz="1400" b="1">
              <a:solidFill>
                <a:srgbClr val="000000"/>
              </a:solidFill>
              <a:latin typeface="Arial" charset="0"/>
            </a:rPr>
            <a:t/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37</xdr:row>
      <xdr:rowOff>1099</xdr:rowOff>
    </xdr:from>
    <xdr:to>
      <xdr:col>5</xdr:col>
      <xdr:colOff>962489</xdr:colOff>
      <xdr:row>37</xdr:row>
      <xdr:rowOff>2687</xdr:rowOff>
    </xdr:to>
    <xdr:cxnSp macro="">
      <xdr:nvCxnSpPr>
        <xdr:cNvPr id="40" name="Conector angulado 39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27</xdr:row>
      <xdr:rowOff>68427</xdr:rowOff>
    </xdr:from>
    <xdr:to>
      <xdr:col>5</xdr:col>
      <xdr:colOff>419563</xdr:colOff>
      <xdr:row>45</xdr:row>
      <xdr:rowOff>23091</xdr:rowOff>
    </xdr:to>
    <xdr:sp macro="" textlink="">
      <xdr:nvSpPr>
        <xdr:cNvPr id="41" name="Rectangle 6"/>
        <xdr:cNvSpPr>
          <a:spLocks noChangeArrowheads="1"/>
        </xdr:cNvSpPr>
      </xdr:nvSpPr>
      <xdr:spPr bwMode="auto">
        <a:xfrm>
          <a:off x="4738310" y="32212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32</xdr:row>
      <xdr:rowOff>71463</xdr:rowOff>
    </xdr:from>
    <xdr:to>
      <xdr:col>8</xdr:col>
      <xdr:colOff>501902</xdr:colOff>
      <xdr:row>34</xdr:row>
      <xdr:rowOff>86778</xdr:rowOff>
    </xdr:to>
    <xdr:sp macro="" textlink="">
      <xdr:nvSpPr>
        <xdr:cNvPr id="42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33</xdr:row>
      <xdr:rowOff>95250</xdr:rowOff>
    </xdr:from>
    <xdr:to>
      <xdr:col>5</xdr:col>
      <xdr:colOff>1476375</xdr:colOff>
      <xdr:row>33</xdr:row>
      <xdr:rowOff>95250</xdr:rowOff>
    </xdr:to>
    <xdr:sp macro="" textlink="">
      <xdr:nvSpPr>
        <xdr:cNvPr id="43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38</xdr:row>
      <xdr:rowOff>15901</xdr:rowOff>
    </xdr:from>
    <xdr:to>
      <xdr:col>8</xdr:col>
      <xdr:colOff>606701</xdr:colOff>
      <xdr:row>40</xdr:row>
      <xdr:rowOff>54749</xdr:rowOff>
    </xdr:to>
    <xdr:sp macro="" textlink="">
      <xdr:nvSpPr>
        <xdr:cNvPr id="44" name="AutoShape 17"/>
        <xdr:cNvSpPr>
          <a:spLocks noChangeArrowheads="1"/>
        </xdr:cNvSpPr>
      </xdr:nvSpPr>
      <xdr:spPr bwMode="auto">
        <a:xfrm>
          <a:off x="7635816" y="50165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38</xdr:row>
      <xdr:rowOff>152400</xdr:rowOff>
    </xdr:from>
    <xdr:to>
      <xdr:col>5</xdr:col>
      <xdr:colOff>1466850</xdr:colOff>
      <xdr:row>38</xdr:row>
      <xdr:rowOff>152400</xdr:rowOff>
    </xdr:to>
    <xdr:sp macro="" textlink="">
      <xdr:nvSpPr>
        <xdr:cNvPr id="45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46</xdr:row>
      <xdr:rowOff>94483</xdr:rowOff>
    </xdr:from>
    <xdr:to>
      <xdr:col>3</xdr:col>
      <xdr:colOff>675509</xdr:colOff>
      <xdr:row>49</xdr:row>
      <xdr:rowOff>123500</xdr:rowOff>
    </xdr:to>
    <xdr:sp macro="" textlink="">
      <xdr:nvSpPr>
        <xdr:cNvPr id="46" name="Text Box 32"/>
        <xdr:cNvSpPr txBox="1">
          <a:spLocks noChangeArrowheads="1"/>
        </xdr:cNvSpPr>
      </xdr:nvSpPr>
      <xdr:spPr bwMode="auto">
        <a:xfrm>
          <a:off x="311295" y="64476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276225</xdr:colOff>
      <xdr:row>43</xdr:row>
      <xdr:rowOff>57150</xdr:rowOff>
    </xdr:from>
    <xdr:to>
      <xdr:col>3</xdr:col>
      <xdr:colOff>628650</xdr:colOff>
      <xdr:row>51</xdr:row>
      <xdr:rowOff>114300</xdr:rowOff>
    </xdr:to>
    <xdr:sp macro="" textlink="">
      <xdr:nvSpPr>
        <xdr:cNvPr id="47" name="Rectangle 5"/>
        <xdr:cNvSpPr>
          <a:spLocks noChangeArrowheads="1"/>
        </xdr:cNvSpPr>
      </xdr:nvSpPr>
      <xdr:spPr bwMode="auto">
        <a:xfrm>
          <a:off x="276225" y="5924550"/>
          <a:ext cx="4010025" cy="13525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27</xdr:row>
      <xdr:rowOff>85725</xdr:rowOff>
    </xdr:from>
    <xdr:to>
      <xdr:col>3</xdr:col>
      <xdr:colOff>609600</xdr:colOff>
      <xdr:row>41</xdr:row>
      <xdr:rowOff>38100</xdr:rowOff>
    </xdr:to>
    <xdr:sp macro="" textlink="">
      <xdr:nvSpPr>
        <xdr:cNvPr id="48" name="Rectangle 5"/>
        <xdr:cNvSpPr>
          <a:spLocks noChangeArrowheads="1"/>
        </xdr:cNvSpPr>
      </xdr:nvSpPr>
      <xdr:spPr bwMode="auto">
        <a:xfrm>
          <a:off x="295275" y="32385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27</xdr:row>
      <xdr:rowOff>4087</xdr:rowOff>
    </xdr:from>
    <xdr:to>
      <xdr:col>8</xdr:col>
      <xdr:colOff>451126</xdr:colOff>
      <xdr:row>29</xdr:row>
      <xdr:rowOff>22577</xdr:rowOff>
    </xdr:to>
    <xdr:sp macro="" textlink="$O$31">
      <xdr:nvSpPr>
        <xdr:cNvPr id="49" name="AutoShape 9"/>
        <xdr:cNvSpPr>
          <a:spLocks noChangeArrowheads="1"/>
        </xdr:cNvSpPr>
      </xdr:nvSpPr>
      <xdr:spPr bwMode="auto">
        <a:xfrm>
          <a:off x="7558668" y="31568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C29E37F1-3A0C-4A1C-A350-A9AC4B553E8F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2.217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1312351</xdr:colOff>
      <xdr:row>22</xdr:row>
      <xdr:rowOff>155740</xdr:rowOff>
    </xdr:from>
    <xdr:to>
      <xdr:col>9</xdr:col>
      <xdr:colOff>2143</xdr:colOff>
      <xdr:row>25</xdr:row>
      <xdr:rowOff>125894</xdr:rowOff>
    </xdr:to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7446451" y="2194090"/>
          <a:ext cx="1718742" cy="72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Vendas no ACR e 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Leilão de ajuste</a:t>
          </a:r>
        </a:p>
      </xdr:txBody>
    </xdr:sp>
    <xdr:clientData/>
  </xdr:twoCellAnchor>
  <xdr:twoCellAnchor>
    <xdr:from>
      <xdr:col>5</xdr:col>
      <xdr:colOff>952500</xdr:colOff>
      <xdr:row>27</xdr:row>
      <xdr:rowOff>152400</xdr:rowOff>
    </xdr:from>
    <xdr:to>
      <xdr:col>5</xdr:col>
      <xdr:colOff>1466850</xdr:colOff>
      <xdr:row>27</xdr:row>
      <xdr:rowOff>152400</xdr:rowOff>
    </xdr:to>
    <xdr:sp macro="" textlink="">
      <xdr:nvSpPr>
        <xdr:cNvPr id="51" name="Line 28"/>
        <xdr:cNvSpPr>
          <a:spLocks noChangeShapeType="1"/>
        </xdr:cNvSpPr>
      </xdr:nvSpPr>
      <xdr:spPr bwMode="auto">
        <a:xfrm>
          <a:off x="7372350" y="33051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44</xdr:row>
      <xdr:rowOff>33487</xdr:rowOff>
    </xdr:from>
    <xdr:to>
      <xdr:col>3</xdr:col>
      <xdr:colOff>685034</xdr:colOff>
      <xdr:row>46</xdr:row>
      <xdr:rowOff>5715</xdr:rowOff>
    </xdr:to>
    <xdr:sp macro="" textlink="">
      <xdr:nvSpPr>
        <xdr:cNvPr id="52" name="Text Box 32"/>
        <xdr:cNvSpPr txBox="1">
          <a:spLocks noChangeArrowheads="1"/>
        </xdr:cNvSpPr>
      </xdr:nvSpPr>
      <xdr:spPr bwMode="auto">
        <a:xfrm>
          <a:off x="320820" y="6062812"/>
          <a:ext cx="4021814" cy="296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Contratos de Compra               19.422                                             </a:t>
          </a:r>
        </a:p>
      </xdr:txBody>
    </xdr:sp>
    <xdr:clientData/>
  </xdr:twoCellAnchor>
  <xdr:twoCellAnchor>
    <xdr:from>
      <xdr:col>0</xdr:col>
      <xdr:colOff>679978</xdr:colOff>
      <xdr:row>28</xdr:row>
      <xdr:rowOff>195957</xdr:rowOff>
    </xdr:from>
    <xdr:to>
      <xdr:col>3</xdr:col>
      <xdr:colOff>515375</xdr:colOff>
      <xdr:row>38</xdr:row>
      <xdr:rowOff>181994</xdr:rowOff>
    </xdr:to>
    <xdr:sp macro="" textlink="">
      <xdr:nvSpPr>
        <xdr:cNvPr id="53" name="Text Box 33"/>
        <xdr:cNvSpPr txBox="1">
          <a:spLocks noChangeArrowheads="1"/>
        </xdr:cNvSpPr>
      </xdr:nvSpPr>
      <xdr:spPr bwMode="auto">
        <a:xfrm>
          <a:off x="679978" y="3510657"/>
          <a:ext cx="3492997" cy="167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Geração - Centro de Gravidade    5.542 </a:t>
          </a:r>
          <a:endParaRPr lang="pt-B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Cemig                                              5.624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 Igarapé                                  45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RB</a:t>
          </a:r>
          <a:r>
            <a:rPr lang="pt-BR" sz="1000" b="1" i="0" baseline="0"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      </a:t>
          </a:r>
          <a:r>
            <a:rPr lang="pt-BR" sz="14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-127</a:t>
          </a:r>
        </a:p>
      </xdr:txBody>
    </xdr:sp>
    <xdr:clientData/>
  </xdr:twoCellAnchor>
  <xdr:twoCellAnchor>
    <xdr:from>
      <xdr:col>5</xdr:col>
      <xdr:colOff>981075</xdr:colOff>
      <xdr:row>44</xdr:row>
      <xdr:rowOff>57150</xdr:rowOff>
    </xdr:from>
    <xdr:to>
      <xdr:col>5</xdr:col>
      <xdr:colOff>1457325</xdr:colOff>
      <xdr:row>44</xdr:row>
      <xdr:rowOff>66675</xdr:rowOff>
    </xdr:to>
    <xdr:sp macro="" textlink="">
      <xdr:nvSpPr>
        <xdr:cNvPr id="54" name="Line 25"/>
        <xdr:cNvSpPr>
          <a:spLocks noChangeShapeType="1"/>
        </xdr:cNvSpPr>
      </xdr:nvSpPr>
      <xdr:spPr bwMode="auto">
        <a:xfrm flipV="1">
          <a:off x="7400925" y="60864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394176</xdr:colOff>
      <xdr:row>37</xdr:row>
      <xdr:rowOff>1099</xdr:rowOff>
    </xdr:from>
    <xdr:to>
      <xdr:col>5</xdr:col>
      <xdr:colOff>962489</xdr:colOff>
      <xdr:row>37</xdr:row>
      <xdr:rowOff>2687</xdr:rowOff>
    </xdr:to>
    <xdr:cxnSp macro="">
      <xdr:nvCxnSpPr>
        <xdr:cNvPr id="55" name="Conector angulado 54"/>
        <xdr:cNvCxnSpPr/>
      </xdr:nvCxnSpPr>
      <xdr:spPr>
        <a:xfrm rot="10800000">
          <a:off x="6814026" y="48397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27</xdr:row>
      <xdr:rowOff>68426</xdr:rowOff>
    </xdr:from>
    <xdr:to>
      <xdr:col>5</xdr:col>
      <xdr:colOff>625929</xdr:colOff>
      <xdr:row>51</xdr:row>
      <xdr:rowOff>108856</xdr:rowOff>
    </xdr:to>
    <xdr:sp macro="" textlink="">
      <xdr:nvSpPr>
        <xdr:cNvPr id="56" name="Rectangle 6"/>
        <xdr:cNvSpPr>
          <a:spLocks noChangeArrowheads="1"/>
        </xdr:cNvSpPr>
      </xdr:nvSpPr>
      <xdr:spPr bwMode="auto">
        <a:xfrm>
          <a:off x="4738310" y="3221201"/>
          <a:ext cx="2307469" cy="405045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32.402 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/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160894</xdr:colOff>
      <xdr:row>32</xdr:row>
      <xdr:rowOff>71463</xdr:rowOff>
    </xdr:from>
    <xdr:to>
      <xdr:col>8</xdr:col>
      <xdr:colOff>501902</xdr:colOff>
      <xdr:row>34</xdr:row>
      <xdr:rowOff>86778</xdr:rowOff>
    </xdr:to>
    <xdr:sp macro="" textlink="$O$33">
      <xdr:nvSpPr>
        <xdr:cNvPr id="57" name="AutoShape 9"/>
        <xdr:cNvSpPr>
          <a:spLocks noChangeArrowheads="1"/>
        </xdr:cNvSpPr>
      </xdr:nvSpPr>
      <xdr:spPr bwMode="auto">
        <a:xfrm>
          <a:off x="7609444" y="40719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03F4EB7-8F17-45E0-8641-54D4E081D95C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24.259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962025</xdr:colOff>
      <xdr:row>33</xdr:row>
      <xdr:rowOff>95250</xdr:rowOff>
    </xdr:from>
    <xdr:to>
      <xdr:col>5</xdr:col>
      <xdr:colOff>1476375</xdr:colOff>
      <xdr:row>33</xdr:row>
      <xdr:rowOff>95250</xdr:rowOff>
    </xdr:to>
    <xdr:sp macro="" textlink="">
      <xdr:nvSpPr>
        <xdr:cNvPr id="58" name="Line 28"/>
        <xdr:cNvSpPr>
          <a:spLocks noChangeShapeType="1"/>
        </xdr:cNvSpPr>
      </xdr:nvSpPr>
      <xdr:spPr bwMode="auto">
        <a:xfrm>
          <a:off x="7381875" y="42576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152771</xdr:colOff>
      <xdr:row>43</xdr:row>
      <xdr:rowOff>70555</xdr:rowOff>
    </xdr:from>
    <xdr:to>
      <xdr:col>8</xdr:col>
      <xdr:colOff>544286</xdr:colOff>
      <xdr:row>45</xdr:row>
      <xdr:rowOff>133807</xdr:rowOff>
    </xdr:to>
    <xdr:sp macro="" textlink="$O$37">
      <xdr:nvSpPr>
        <xdr:cNvPr id="59" name="AutoShape 9"/>
        <xdr:cNvSpPr>
          <a:spLocks noChangeArrowheads="1"/>
        </xdr:cNvSpPr>
      </xdr:nvSpPr>
      <xdr:spPr bwMode="auto">
        <a:xfrm>
          <a:off x="7601321" y="5937955"/>
          <a:ext cx="1296390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ED817AF0-18DB-4685-9FD9-067A72A4D26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4.815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187266</xdr:colOff>
      <xdr:row>37</xdr:row>
      <xdr:rowOff>151972</xdr:rowOff>
    </xdr:from>
    <xdr:to>
      <xdr:col>8</xdr:col>
      <xdr:colOff>606701</xdr:colOff>
      <xdr:row>40</xdr:row>
      <xdr:rowOff>27535</xdr:rowOff>
    </xdr:to>
    <xdr:sp macro="" textlink="$O$35">
      <xdr:nvSpPr>
        <xdr:cNvPr id="60" name="AutoShape 17"/>
        <xdr:cNvSpPr>
          <a:spLocks noChangeArrowheads="1"/>
        </xdr:cNvSpPr>
      </xdr:nvSpPr>
      <xdr:spPr bwMode="auto">
        <a:xfrm>
          <a:off x="7635816" y="4990672"/>
          <a:ext cx="1324310" cy="38991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59A0AD9A-AC31-45F2-B5B6-3072C5A4AEC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38</xdr:row>
      <xdr:rowOff>152400</xdr:rowOff>
    </xdr:from>
    <xdr:to>
      <xdr:col>5</xdr:col>
      <xdr:colOff>1466850</xdr:colOff>
      <xdr:row>38</xdr:row>
      <xdr:rowOff>152400</xdr:rowOff>
    </xdr:to>
    <xdr:sp macro="" textlink="">
      <xdr:nvSpPr>
        <xdr:cNvPr id="61" name="Line 25"/>
        <xdr:cNvSpPr>
          <a:spLocks noChangeShapeType="1"/>
        </xdr:cNvSpPr>
      </xdr:nvSpPr>
      <xdr:spPr bwMode="auto">
        <a:xfrm>
          <a:off x="7400925" y="51530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47662</xdr:colOff>
      <xdr:row>48</xdr:row>
      <xdr:rowOff>90405</xdr:rowOff>
    </xdr:from>
    <xdr:to>
      <xdr:col>3</xdr:col>
      <xdr:colOff>867461</xdr:colOff>
      <xdr:row>51</xdr:row>
      <xdr:rowOff>108304</xdr:rowOff>
    </xdr:to>
    <xdr:sp macro="" textlink="">
      <xdr:nvSpPr>
        <xdr:cNvPr id="62" name="Text Box 32"/>
        <xdr:cNvSpPr txBox="1">
          <a:spLocks noChangeArrowheads="1"/>
        </xdr:cNvSpPr>
      </xdr:nvSpPr>
      <xdr:spPr bwMode="auto">
        <a:xfrm>
          <a:off x="47662" y="6767430"/>
          <a:ext cx="4477399" cy="50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Compra no</a:t>
          </a: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 MRE                          3.793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285751</xdr:colOff>
      <xdr:row>46</xdr:row>
      <xdr:rowOff>83005</xdr:rowOff>
    </xdr:from>
    <xdr:to>
      <xdr:col>3</xdr:col>
      <xdr:colOff>649965</xdr:colOff>
      <xdr:row>48</xdr:row>
      <xdr:rowOff>55234</xdr:rowOff>
    </xdr:to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285751" y="6436180"/>
          <a:ext cx="4021814" cy="296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Compras na CCEE                       3.645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131891</xdr:colOff>
      <xdr:row>49</xdr:row>
      <xdr:rowOff>61752</xdr:rowOff>
    </xdr:from>
    <xdr:to>
      <xdr:col>8</xdr:col>
      <xdr:colOff>532931</xdr:colOff>
      <xdr:row>51</xdr:row>
      <xdr:rowOff>125004</xdr:rowOff>
    </xdr:to>
    <xdr:sp macro="" textlink="$O$39">
      <xdr:nvSpPr>
        <xdr:cNvPr id="64" name="AutoShape 9"/>
        <xdr:cNvSpPr>
          <a:spLocks noChangeArrowheads="1"/>
        </xdr:cNvSpPr>
      </xdr:nvSpPr>
      <xdr:spPr bwMode="auto">
        <a:xfrm>
          <a:off x="7580441" y="6900702"/>
          <a:ext cx="1305915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E1F61C0-9829-4ADC-883F-06F4A3777AC1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1.111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48</xdr:row>
      <xdr:rowOff>57150</xdr:rowOff>
    </xdr:from>
    <xdr:to>
      <xdr:col>5</xdr:col>
      <xdr:colOff>1457325</xdr:colOff>
      <xdr:row>48</xdr:row>
      <xdr:rowOff>66675</xdr:rowOff>
    </xdr:to>
    <xdr:sp macro="" textlink="">
      <xdr:nvSpPr>
        <xdr:cNvPr id="65" name="Line 25"/>
        <xdr:cNvSpPr>
          <a:spLocks noChangeShapeType="1"/>
        </xdr:cNvSpPr>
      </xdr:nvSpPr>
      <xdr:spPr bwMode="auto">
        <a:xfrm flipV="1">
          <a:off x="7400925" y="67341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1418939</xdr:colOff>
      <xdr:row>40</xdr:row>
      <xdr:rowOff>116416</xdr:rowOff>
    </xdr:from>
    <xdr:to>
      <xdr:col>9</xdr:col>
      <xdr:colOff>195506</xdr:colOff>
      <xdr:row>42</xdr:row>
      <xdr:rowOff>107614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7448264" y="5469466"/>
          <a:ext cx="1910292" cy="343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na CCEE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1407584</xdr:colOff>
      <xdr:row>46</xdr:row>
      <xdr:rowOff>107613</xdr:rowOff>
    </xdr:from>
    <xdr:to>
      <xdr:col>9</xdr:col>
      <xdr:colOff>193676</xdr:colOff>
      <xdr:row>48</xdr:row>
      <xdr:rowOff>98811</xdr:rowOff>
    </xdr:to>
    <xdr:sp macro="" textlink="">
      <xdr:nvSpPr>
        <xdr:cNvPr id="67" name="Text Box 10"/>
        <xdr:cNvSpPr txBox="1">
          <a:spLocks noChangeArrowheads="1"/>
        </xdr:cNvSpPr>
      </xdr:nvSpPr>
      <xdr:spPr bwMode="auto">
        <a:xfrm>
          <a:off x="7446434" y="6460788"/>
          <a:ext cx="1910292" cy="315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 MRE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1701</xdr:colOff>
      <xdr:row>7</xdr:row>
      <xdr:rowOff>1192</xdr:rowOff>
    </xdr:to>
    <xdr:pic>
      <xdr:nvPicPr>
        <xdr:cNvPr id="74" name="Imagem 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7357" cy="1168005"/>
        </a:xfrm>
        <a:prstGeom prst="rect">
          <a:avLst/>
        </a:prstGeom>
      </xdr:spPr>
    </xdr:pic>
    <xdr:clientData/>
  </xdr:twoCellAnchor>
  <xdr:twoCellAnchor>
    <xdr:from>
      <xdr:col>2</xdr:col>
      <xdr:colOff>121632</xdr:colOff>
      <xdr:row>1</xdr:row>
      <xdr:rowOff>15877</xdr:rowOff>
    </xdr:from>
    <xdr:to>
      <xdr:col>7</xdr:col>
      <xdr:colOff>588309</xdr:colOff>
      <xdr:row>6</xdr:row>
      <xdr:rowOff>37354</xdr:rowOff>
    </xdr:to>
    <xdr:sp macro="" textlink="">
      <xdr:nvSpPr>
        <xdr:cNvPr id="75" name="CaixaDeTexto 74"/>
        <xdr:cNvSpPr txBox="1"/>
      </xdr:nvSpPr>
      <xdr:spPr>
        <a:xfrm>
          <a:off x="2610038" y="182565"/>
          <a:ext cx="5717334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 editAs="oneCell">
    <xdr:from>
      <xdr:col>15</xdr:col>
      <xdr:colOff>102053</xdr:colOff>
      <xdr:row>7</xdr:row>
      <xdr:rowOff>125865</xdr:rowOff>
    </xdr:from>
    <xdr:to>
      <xdr:col>16</xdr:col>
      <xdr:colOff>485434</xdr:colOff>
      <xdr:row>10</xdr:row>
      <xdr:rowOff>453</xdr:rowOff>
    </xdr:to>
    <xdr:pic>
      <xdr:nvPicPr>
        <xdr:cNvPr id="79" name="Imagem 78" descr="Descrição: Cemig GT c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272" y="1292678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309559</xdr:colOff>
      <xdr:row>4</xdr:row>
      <xdr:rowOff>142874</xdr:rowOff>
    </xdr:from>
    <xdr:to>
      <xdr:col>16</xdr:col>
      <xdr:colOff>514942</xdr:colOff>
      <xdr:row>6</xdr:row>
      <xdr:rowOff>44016</xdr:rowOff>
    </xdr:to>
    <xdr:grpSp>
      <xdr:nvGrpSpPr>
        <xdr:cNvPr id="80" name="Agrupar 4">
          <a:hlinkClick xmlns:r="http://schemas.openxmlformats.org/officeDocument/2006/relationships" r:id="rId3"/>
        </xdr:cNvPr>
        <xdr:cNvGrpSpPr/>
      </xdr:nvGrpSpPr>
      <xdr:grpSpPr>
        <a:xfrm>
          <a:off x="10060778" y="809624"/>
          <a:ext cx="812602" cy="234517"/>
          <a:chOff x="7817675" y="768144"/>
          <a:chExt cx="918516" cy="249238"/>
        </a:xfrm>
      </xdr:grpSpPr>
      <xdr:sp macro="" textlink="">
        <xdr:nvSpPr>
          <xdr:cNvPr id="81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82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3812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 editAs="oneCell">
    <xdr:from>
      <xdr:col>3</xdr:col>
      <xdr:colOff>285749</xdr:colOff>
      <xdr:row>6</xdr:row>
      <xdr:rowOff>35720</xdr:rowOff>
    </xdr:from>
    <xdr:to>
      <xdr:col>3</xdr:col>
      <xdr:colOff>1276349</xdr:colOff>
      <xdr:row>7</xdr:row>
      <xdr:rowOff>100807</xdr:rowOff>
    </xdr:to>
    <xdr:pic>
      <xdr:nvPicPr>
        <xdr:cNvPr id="12" name="Imagem 11" descr="Descrição: Cemig GT c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437" y="117872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464341</xdr:colOff>
      <xdr:row>4</xdr:row>
      <xdr:rowOff>11907</xdr:rowOff>
    </xdr:from>
    <xdr:to>
      <xdr:col>3</xdr:col>
      <xdr:colOff>1276943</xdr:colOff>
      <xdr:row>5</xdr:row>
      <xdr:rowOff>55924</xdr:rowOff>
    </xdr:to>
    <xdr:grpSp>
      <xdr:nvGrpSpPr>
        <xdr:cNvPr id="5" name="Agrupar 4">
          <a:hlinkClick xmlns:r="http://schemas.openxmlformats.org/officeDocument/2006/relationships" r:id="rId3"/>
        </xdr:cNvPr>
        <xdr:cNvGrpSpPr/>
      </xdr:nvGrpSpPr>
      <xdr:grpSpPr>
        <a:xfrm>
          <a:off x="6727029" y="773907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5687" cy="1125983"/>
        </a:xfrm>
        <a:prstGeom prst="rect">
          <a:avLst/>
        </a:prstGeom>
      </xdr:spPr>
    </xdr:pic>
    <xdr:clientData/>
  </xdr:twoCellAnchor>
  <xdr:twoCellAnchor>
    <xdr:from>
      <xdr:col>1</xdr:col>
      <xdr:colOff>992189</xdr:colOff>
      <xdr:row>1</xdr:row>
      <xdr:rowOff>79372</xdr:rowOff>
    </xdr:from>
    <xdr:to>
      <xdr:col>3</xdr:col>
      <xdr:colOff>451703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01814" y="269872"/>
          <a:ext cx="467445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 editAs="oneCell">
    <xdr:from>
      <xdr:col>3</xdr:col>
      <xdr:colOff>285749</xdr:colOff>
      <xdr:row>6</xdr:row>
      <xdr:rowOff>23813</xdr:rowOff>
    </xdr:from>
    <xdr:to>
      <xdr:col>3</xdr:col>
      <xdr:colOff>1276349</xdr:colOff>
      <xdr:row>7</xdr:row>
      <xdr:rowOff>207963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0312" y="1166813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476250</xdr:colOff>
      <xdr:row>4</xdr:row>
      <xdr:rowOff>11908</xdr:rowOff>
    </xdr:from>
    <xdr:to>
      <xdr:col>3</xdr:col>
      <xdr:colOff>1288852</xdr:colOff>
      <xdr:row>5</xdr:row>
      <xdr:rowOff>55925</xdr:rowOff>
    </xdr:to>
    <xdr:grpSp>
      <xdr:nvGrpSpPr>
        <xdr:cNvPr id="5" name="Agrupar 4">
          <a:hlinkClick xmlns:r="http://schemas.openxmlformats.org/officeDocument/2006/relationships" r:id="rId3"/>
        </xdr:cNvPr>
        <xdr:cNvGrpSpPr/>
      </xdr:nvGrpSpPr>
      <xdr:grpSpPr>
        <a:xfrm>
          <a:off x="6500813" y="77390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11906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3781" cy="1118046"/>
        </a:xfrm>
        <a:prstGeom prst="rect">
          <a:avLst/>
        </a:prstGeom>
      </xdr:spPr>
    </xdr:pic>
    <xdr:clientData/>
  </xdr:twoCellAnchor>
  <xdr:twoCellAnchor>
    <xdr:from>
      <xdr:col>1</xdr:col>
      <xdr:colOff>300038</xdr:colOff>
      <xdr:row>0</xdr:row>
      <xdr:rowOff>134938</xdr:rowOff>
    </xdr:from>
    <xdr:to>
      <xdr:col>4</xdr:col>
      <xdr:colOff>718185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23976" y="134938"/>
          <a:ext cx="5704522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176761</xdr:colOff>
      <xdr:row>4</xdr:row>
      <xdr:rowOff>51018</xdr:rowOff>
    </xdr:from>
    <xdr:to>
      <xdr:col>4</xdr:col>
      <xdr:colOff>989363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6487074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1012032</xdr:colOff>
      <xdr:row>5</xdr:row>
      <xdr:rowOff>250031</xdr:rowOff>
    </xdr:from>
    <xdr:to>
      <xdr:col>4</xdr:col>
      <xdr:colOff>931069</xdr:colOff>
      <xdr:row>6</xdr:row>
      <xdr:rowOff>267493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782" y="120253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12844" cy="1110109"/>
        </a:xfrm>
        <a:prstGeom prst="rect">
          <a:avLst/>
        </a:prstGeom>
      </xdr:spPr>
    </xdr:pic>
    <xdr:clientData/>
  </xdr:twoCellAnchor>
  <xdr:twoCellAnchor>
    <xdr:from>
      <xdr:col>1</xdr:col>
      <xdr:colOff>774700</xdr:colOff>
      <xdr:row>1</xdr:row>
      <xdr:rowOff>44450</xdr:rowOff>
    </xdr:from>
    <xdr:to>
      <xdr:col>2</xdr:col>
      <xdr:colOff>1244700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608138" y="234950"/>
          <a:ext cx="4577656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358532</xdr:colOff>
      <xdr:row>4</xdr:row>
      <xdr:rowOff>54191</xdr:rowOff>
    </xdr:from>
    <xdr:to>
      <xdr:col>3</xdr:col>
      <xdr:colOff>1194946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6573595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273848</xdr:colOff>
      <xdr:row>5</xdr:row>
      <xdr:rowOff>154781</xdr:rowOff>
    </xdr:from>
    <xdr:to>
      <xdr:col>3</xdr:col>
      <xdr:colOff>1264448</xdr:colOff>
      <xdr:row>6</xdr:row>
      <xdr:rowOff>255587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911" y="110728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23813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344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8</xdr:col>
      <xdr:colOff>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6</xdr:col>
      <xdr:colOff>583405</xdr:colOff>
      <xdr:row>6</xdr:row>
      <xdr:rowOff>59531</xdr:rowOff>
    </xdr:from>
    <xdr:to>
      <xdr:col>7</xdr:col>
      <xdr:colOff>635793</xdr:colOff>
      <xdr:row>7</xdr:row>
      <xdr:rowOff>112712</xdr:rowOff>
    </xdr:to>
    <xdr:pic>
      <xdr:nvPicPr>
        <xdr:cNvPr id="11" name="Imagem 10" descr="Descrição: Cemig GT c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218" y="1202531"/>
          <a:ext cx="885825" cy="3032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595312</xdr:colOff>
      <xdr:row>3</xdr:row>
      <xdr:rowOff>178594</xdr:rowOff>
    </xdr:from>
    <xdr:to>
      <xdr:col>7</xdr:col>
      <xdr:colOff>598289</xdr:colOff>
      <xdr:row>5</xdr:row>
      <xdr:rowOff>30524</xdr:rowOff>
    </xdr:to>
    <xdr:grpSp>
      <xdr:nvGrpSpPr>
        <xdr:cNvPr id="12" name="Agrupar 4">
          <a:hlinkClick xmlns:r="http://schemas.openxmlformats.org/officeDocument/2006/relationships" r:id="rId3"/>
        </xdr:cNvPr>
        <xdr:cNvGrpSpPr/>
      </xdr:nvGrpSpPr>
      <xdr:grpSpPr>
        <a:xfrm>
          <a:off x="5953125" y="750094"/>
          <a:ext cx="836414" cy="232930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4</xdr:col>
      <xdr:colOff>178594</xdr:colOff>
      <xdr:row>6</xdr:row>
      <xdr:rowOff>23813</xdr:rowOff>
    </xdr:from>
    <xdr:to>
      <xdr:col>4</xdr:col>
      <xdr:colOff>1169194</xdr:colOff>
      <xdr:row>7</xdr:row>
      <xdr:rowOff>136525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166813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95250</xdr:colOff>
      <xdr:row>4</xdr:row>
      <xdr:rowOff>392907</xdr:rowOff>
    </xdr:from>
    <xdr:to>
      <xdr:col>3</xdr:col>
      <xdr:colOff>1085850</xdr:colOff>
      <xdr:row>6</xdr:row>
      <xdr:rowOff>172244</xdr:rowOff>
    </xdr:to>
    <xdr:pic>
      <xdr:nvPicPr>
        <xdr:cNvPr id="9" name="Imagem 8" descr="Descrição: Cemig GT color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490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/PCPM/ESTATISTICA/Balanco_Energia_PCAR/2019/Balan&#231;o%20de%20Energia%20El&#233;trica_2019_200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69">
          <cell r="C69">
            <v>5624.1354989449992</v>
          </cell>
          <cell r="F69">
            <v>2216.5329949999991</v>
          </cell>
        </row>
        <row r="71">
          <cell r="C71">
            <v>44.884860822999997</v>
          </cell>
          <cell r="F71">
            <v>24258.897533831005</v>
          </cell>
        </row>
        <row r="73">
          <cell r="C73">
            <v>-126.77652993300001</v>
          </cell>
          <cell r="F73">
            <v>0</v>
          </cell>
        </row>
        <row r="75">
          <cell r="C75">
            <v>19422.066649343004</v>
          </cell>
          <cell r="F75">
            <v>4815.1502223059988</v>
          </cell>
        </row>
        <row r="77">
          <cell r="C77">
            <v>3644.8388530870002</v>
          </cell>
          <cell r="F77">
            <v>1111.3231233459999</v>
          </cell>
        </row>
        <row r="79">
          <cell r="C79">
            <v>3792.7545422179996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 x14ac:dyDescent="0.25"/>
  <cols>
    <col min="1" max="15" width="8.7109375" style="1" customWidth="1"/>
    <col min="16" max="16384" width="8.7109375" style="1" hidden="1"/>
  </cols>
  <sheetData>
    <row r="1" spans="13:15" x14ac:dyDescent="0.25">
      <c r="M1" s="26"/>
      <c r="N1" s="26"/>
      <c r="O1" s="26"/>
    </row>
    <row r="2" spans="13:15" x14ac:dyDescent="0.25">
      <c r="M2" s="26"/>
      <c r="N2" s="26"/>
      <c r="O2" s="26"/>
    </row>
    <row r="3" spans="13:15" x14ac:dyDescent="0.25">
      <c r="M3" s="26"/>
      <c r="N3" s="26"/>
      <c r="O3" s="26"/>
    </row>
    <row r="4" spans="13:15" x14ac:dyDescent="0.25">
      <c r="M4" s="26"/>
      <c r="N4" s="26"/>
      <c r="O4" s="26"/>
    </row>
    <row r="5" spans="13:15" x14ac:dyDescent="0.25">
      <c r="M5" s="26"/>
      <c r="N5" s="26"/>
      <c r="O5" s="26"/>
    </row>
    <row r="6" spans="13:15" x14ac:dyDescent="0.25">
      <c r="M6" s="26"/>
      <c r="N6" s="26"/>
      <c r="O6" s="26"/>
    </row>
    <row r="7" spans="13:15" x14ac:dyDescent="0.25">
      <c r="M7" s="26"/>
      <c r="N7" s="26"/>
      <c r="O7" s="26"/>
    </row>
    <row r="8" spans="13:15" x14ac:dyDescent="0.25">
      <c r="M8" s="26"/>
      <c r="N8" s="26"/>
      <c r="O8" s="26"/>
    </row>
    <row r="9" spans="13:15" x14ac:dyDescent="0.25">
      <c r="M9" s="26"/>
      <c r="N9" s="26"/>
      <c r="O9" s="26"/>
    </row>
    <row r="10" spans="13:15" x14ac:dyDescent="0.25">
      <c r="M10" s="26"/>
      <c r="N10" s="26"/>
      <c r="O10" s="26"/>
    </row>
    <row r="11" spans="13:15" x14ac:dyDescent="0.25">
      <c r="M11" s="26"/>
      <c r="N11" s="26"/>
      <c r="O11" s="26"/>
    </row>
    <row r="12" spans="13:15" x14ac:dyDescent="0.25">
      <c r="M12" s="26"/>
      <c r="N12" s="26"/>
      <c r="O12" s="26"/>
    </row>
    <row r="13" spans="13:15" x14ac:dyDescent="0.25">
      <c r="M13" s="26"/>
      <c r="N13" s="26"/>
      <c r="O13" s="26"/>
    </row>
    <row r="14" spans="13:15" x14ac:dyDescent="0.25">
      <c r="M14" s="26"/>
      <c r="N14" s="26"/>
      <c r="O14" s="26"/>
    </row>
    <row r="15" spans="13:15" x14ac:dyDescent="0.25">
      <c r="M15" s="26"/>
      <c r="N15" s="26"/>
      <c r="O15" s="26"/>
    </row>
    <row r="16" spans="13:15" x14ac:dyDescent="0.25">
      <c r="M16" s="26"/>
      <c r="N16" s="26"/>
      <c r="O16" s="26"/>
    </row>
    <row r="17" spans="13:15" x14ac:dyDescent="0.25">
      <c r="M17" s="26"/>
      <c r="N17" s="26"/>
      <c r="O17" s="26"/>
    </row>
    <row r="18" spans="13:15" x14ac:dyDescent="0.25">
      <c r="M18" s="26"/>
      <c r="N18" s="26"/>
      <c r="O18" s="26"/>
    </row>
    <row r="19" spans="13:15" x14ac:dyDescent="0.25">
      <c r="M19" s="26"/>
      <c r="N19" s="26"/>
      <c r="O19" s="26"/>
    </row>
    <row r="20" spans="13:15" x14ac:dyDescent="0.25">
      <c r="M20" s="26"/>
      <c r="N20" s="26"/>
      <c r="O20" s="26"/>
    </row>
    <row r="21" spans="13:15" x14ac:dyDescent="0.25">
      <c r="M21" s="26"/>
      <c r="N21" s="26"/>
      <c r="O21" s="26"/>
    </row>
    <row r="22" spans="13:15" x14ac:dyDescent="0.25">
      <c r="M22" s="26"/>
      <c r="N22" s="26"/>
      <c r="O22" s="26"/>
    </row>
    <row r="23" spans="13:15" x14ac:dyDescent="0.25">
      <c r="M23" s="26"/>
      <c r="N23" s="26"/>
      <c r="O23" s="26"/>
    </row>
    <row r="24" spans="13:15" x14ac:dyDescent="0.25">
      <c r="M24" s="26"/>
      <c r="N24" s="26"/>
      <c r="O24" s="26"/>
    </row>
    <row r="25" spans="13:15" x14ac:dyDescent="0.25">
      <c r="M25" s="26"/>
      <c r="N25" s="26"/>
      <c r="O25" s="26"/>
    </row>
    <row r="26" spans="13:15" x14ac:dyDescent="0.25">
      <c r="M26" s="26"/>
      <c r="N26" s="26"/>
      <c r="O26" s="26"/>
    </row>
    <row r="27" spans="13:15" x14ac:dyDescent="0.25">
      <c r="M27" s="26"/>
      <c r="N27" s="26"/>
      <c r="O27" s="26"/>
    </row>
    <row r="28" spans="13:15" x14ac:dyDescent="0.25">
      <c r="M28" s="26"/>
      <c r="N28" s="26"/>
      <c r="O28" s="26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showRowColHeaders="0" zoomScale="80" zoomScaleNormal="80" workbookViewId="0">
      <selection activeCell="B8" sqref="B8:D9"/>
    </sheetView>
  </sheetViews>
  <sheetFormatPr defaultColWidth="0" defaultRowHeight="15" zeroHeight="1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ht="17.25" customHeight="1" x14ac:dyDescent="0.25">
      <c r="B4" s="132"/>
      <c r="C4" s="133"/>
      <c r="D4" s="133"/>
    </row>
    <row r="5" spans="2:4" ht="17.25" customHeight="1" x14ac:dyDescent="0.25">
      <c r="B5" s="133"/>
      <c r="C5" s="133"/>
      <c r="D5" s="133"/>
    </row>
    <row r="6" spans="2:4" ht="17.25" customHeight="1" x14ac:dyDescent="0.25">
      <c r="B6" s="133"/>
      <c r="C6" s="133"/>
      <c r="D6" s="133"/>
    </row>
    <row r="7" spans="2:4" ht="20.45" customHeight="1" x14ac:dyDescent="0.25">
      <c r="B7" s="23" t="s">
        <v>0</v>
      </c>
      <c r="C7" s="24"/>
      <c r="D7" s="24"/>
    </row>
    <row r="8" spans="2:4" ht="20.45" customHeight="1" x14ac:dyDescent="0.25">
      <c r="B8" s="137"/>
      <c r="C8" s="134" t="s">
        <v>22</v>
      </c>
      <c r="D8" s="135"/>
    </row>
    <row r="9" spans="2:4" ht="20.45" customHeight="1" x14ac:dyDescent="0.25">
      <c r="B9" s="137"/>
      <c r="C9" s="124" t="s">
        <v>127</v>
      </c>
      <c r="D9" s="124" t="s">
        <v>99</v>
      </c>
    </row>
    <row r="10" spans="2:4" ht="20.45" customHeight="1" thickBot="1" x14ac:dyDescent="0.3">
      <c r="B10" s="94" t="s">
        <v>100</v>
      </c>
      <c r="C10" s="96"/>
      <c r="D10" s="96"/>
    </row>
    <row r="11" spans="2:4" s="9" customFormat="1" ht="20.45" customHeight="1" thickTop="1" thickBot="1" x14ac:dyDescent="0.25">
      <c r="B11" s="97" t="s">
        <v>128</v>
      </c>
      <c r="C11" s="98">
        <v>224102</v>
      </c>
      <c r="D11" s="98">
        <v>44338</v>
      </c>
    </row>
    <row r="12" spans="2:4" s="9" customFormat="1" ht="20.45" customHeight="1" thickTop="1" thickBot="1" x14ac:dyDescent="0.25">
      <c r="B12" s="97" t="s">
        <v>129</v>
      </c>
      <c r="C12" s="98">
        <v>693996</v>
      </c>
      <c r="D12" s="98">
        <v>559873</v>
      </c>
    </row>
    <row r="13" spans="2:4" s="9" customFormat="1" ht="20.45" customHeight="1" thickTop="1" thickBot="1" x14ac:dyDescent="0.25">
      <c r="B13" s="97" t="s">
        <v>130</v>
      </c>
      <c r="C13" s="98">
        <v>422312</v>
      </c>
      <c r="D13" s="98">
        <v>484726</v>
      </c>
    </row>
    <row r="14" spans="2:4" s="9" customFormat="1" ht="20.45" customHeight="1" thickTop="1" thickBot="1" x14ac:dyDescent="0.25">
      <c r="B14" s="97" t="s">
        <v>131</v>
      </c>
      <c r="C14" s="98">
        <v>133868</v>
      </c>
      <c r="D14" s="98">
        <v>112057</v>
      </c>
    </row>
    <row r="15" spans="2:4" s="9" customFormat="1" ht="20.45" customHeight="1" thickTop="1" thickBot="1" x14ac:dyDescent="0.25">
      <c r="B15" s="97" t="s">
        <v>132</v>
      </c>
      <c r="C15" s="98">
        <v>51248</v>
      </c>
      <c r="D15" s="98">
        <v>57664</v>
      </c>
    </row>
    <row r="16" spans="2:4" s="9" customFormat="1" ht="20.45" customHeight="1" thickTop="1" thickBot="1" x14ac:dyDescent="0.25">
      <c r="B16" s="97" t="s">
        <v>133</v>
      </c>
      <c r="C16" s="98">
        <v>168785</v>
      </c>
      <c r="D16" s="98">
        <v>139457</v>
      </c>
    </row>
    <row r="17" spans="2:4" s="9" customFormat="1" ht="20.45" customHeight="1" thickTop="1" thickBot="1" x14ac:dyDescent="0.25">
      <c r="B17" s="97" t="s">
        <v>134</v>
      </c>
      <c r="C17" s="98">
        <v>62550</v>
      </c>
      <c r="D17" s="98">
        <v>57052</v>
      </c>
    </row>
    <row r="18" spans="2:4" s="9" customFormat="1" ht="20.45" customHeight="1" thickTop="1" thickBot="1" x14ac:dyDescent="0.25">
      <c r="B18" s="97" t="s">
        <v>135</v>
      </c>
      <c r="C18" s="98">
        <v>781769</v>
      </c>
      <c r="D18" s="98">
        <v>660068</v>
      </c>
    </row>
    <row r="19" spans="2:4" s="9" customFormat="1" ht="20.45" customHeight="1" thickTop="1" thickBot="1" x14ac:dyDescent="0.25">
      <c r="B19" s="97" t="s">
        <v>136</v>
      </c>
      <c r="C19" s="98">
        <v>51020</v>
      </c>
      <c r="D19" s="98">
        <v>62724</v>
      </c>
    </row>
    <row r="20" spans="2:4" s="9" customFormat="1" ht="20.45" customHeight="1" thickTop="1" thickBot="1" x14ac:dyDescent="0.25">
      <c r="B20" s="97" t="s">
        <v>137</v>
      </c>
      <c r="C20" s="98" t="s">
        <v>30</v>
      </c>
      <c r="D20" s="98">
        <v>40267</v>
      </c>
    </row>
    <row r="21" spans="2:4" s="9" customFormat="1" ht="20.45" customHeight="1" thickTop="1" thickBot="1" x14ac:dyDescent="0.25">
      <c r="B21" s="97" t="s">
        <v>138</v>
      </c>
      <c r="C21" s="98">
        <v>16724</v>
      </c>
      <c r="D21" s="98" t="s">
        <v>30</v>
      </c>
    </row>
    <row r="22" spans="2:4" s="9" customFormat="1" ht="20.45" customHeight="1" thickTop="1" thickBot="1" x14ac:dyDescent="0.25">
      <c r="B22" s="97" t="s">
        <v>139</v>
      </c>
      <c r="C22" s="99">
        <v>169138</v>
      </c>
      <c r="D22" s="100">
        <v>74191</v>
      </c>
    </row>
    <row r="23" spans="2:4" s="9" customFormat="1" ht="20.45" customHeight="1" thickTop="1" thickBot="1" x14ac:dyDescent="0.25">
      <c r="B23" s="94" t="s">
        <v>114</v>
      </c>
      <c r="C23" s="88">
        <v>2775512</v>
      </c>
      <c r="D23" s="88">
        <v>2292417</v>
      </c>
    </row>
    <row r="24" spans="2:4" s="9" customFormat="1" ht="20.45" customHeight="1" thickTop="1" thickBot="1" x14ac:dyDescent="0.25">
      <c r="B24" s="97"/>
      <c r="C24" s="98"/>
      <c r="D24" s="98"/>
    </row>
    <row r="25" spans="2:4" s="9" customFormat="1" ht="20.45" customHeight="1" thickTop="1" thickBot="1" x14ac:dyDescent="0.25">
      <c r="B25" s="94" t="s">
        <v>115</v>
      </c>
      <c r="C25" s="98"/>
      <c r="D25" s="98"/>
    </row>
    <row r="26" spans="2:4" s="9" customFormat="1" ht="20.45" customHeight="1" thickTop="1" thickBot="1" x14ac:dyDescent="0.25">
      <c r="B26" s="97" t="s">
        <v>128</v>
      </c>
      <c r="C26" s="98">
        <v>5997355</v>
      </c>
      <c r="D26" s="98">
        <v>5919979</v>
      </c>
    </row>
    <row r="27" spans="2:4" s="9" customFormat="1" ht="20.45" customHeight="1" thickTop="1" thickBot="1" x14ac:dyDescent="0.25">
      <c r="B27" s="97" t="s">
        <v>129</v>
      </c>
      <c r="C27" s="98">
        <v>971330</v>
      </c>
      <c r="D27" s="98">
        <v>1674722</v>
      </c>
    </row>
    <row r="28" spans="2:4" s="9" customFormat="1" ht="20.45" customHeight="1" thickTop="1" thickBot="1" x14ac:dyDescent="0.25">
      <c r="B28" s="97" t="s">
        <v>116</v>
      </c>
      <c r="C28" s="98">
        <v>403108</v>
      </c>
      <c r="D28" s="98">
        <v>461731</v>
      </c>
    </row>
    <row r="29" spans="2:4" s="9" customFormat="1" ht="20.45" customHeight="1" thickTop="1" thickBot="1" x14ac:dyDescent="0.25">
      <c r="B29" s="97" t="s">
        <v>140</v>
      </c>
      <c r="C29" s="98">
        <v>352</v>
      </c>
      <c r="D29" s="98">
        <v>4445</v>
      </c>
    </row>
    <row r="30" spans="2:4" s="9" customFormat="1" ht="20.45" customHeight="1" thickTop="1" thickBot="1" x14ac:dyDescent="0.25">
      <c r="B30" s="97" t="s">
        <v>141</v>
      </c>
      <c r="C30" s="98">
        <v>45298</v>
      </c>
      <c r="D30" s="98">
        <v>59349</v>
      </c>
    </row>
    <row r="31" spans="2:4" s="9" customFormat="1" ht="20.45" customHeight="1" thickTop="1" thickBot="1" x14ac:dyDescent="0.25">
      <c r="B31" s="97" t="s">
        <v>142</v>
      </c>
      <c r="C31" s="98">
        <v>1372337</v>
      </c>
      <c r="D31" s="98">
        <v>1019794</v>
      </c>
    </row>
    <row r="32" spans="2:4" s="9" customFormat="1" ht="20.45" customHeight="1" thickTop="1" thickBot="1" x14ac:dyDescent="0.25">
      <c r="B32" s="97" t="s">
        <v>143</v>
      </c>
      <c r="C32" s="98">
        <v>400457</v>
      </c>
      <c r="D32" s="98">
        <v>98708</v>
      </c>
    </row>
    <row r="33" spans="2:4" s="9" customFormat="1" ht="20.45" customHeight="1" thickTop="1" thickBot="1" x14ac:dyDescent="0.25">
      <c r="B33" s="97" t="s">
        <v>144</v>
      </c>
      <c r="C33" s="98">
        <v>482841</v>
      </c>
      <c r="D33" s="98">
        <v>419148</v>
      </c>
    </row>
    <row r="34" spans="2:4" s="9" customFormat="1" ht="20.45" customHeight="1" thickTop="1" thickBot="1" x14ac:dyDescent="0.25">
      <c r="B34" s="97" t="s">
        <v>138</v>
      </c>
      <c r="C34" s="98">
        <v>38335</v>
      </c>
      <c r="D34" s="98" t="s">
        <v>30</v>
      </c>
    </row>
    <row r="35" spans="2:4" s="9" customFormat="1" ht="20.45" customHeight="1" thickTop="1" thickBot="1" x14ac:dyDescent="0.25">
      <c r="B35" s="97" t="s">
        <v>139</v>
      </c>
      <c r="C35" s="99">
        <v>39926</v>
      </c>
      <c r="D35" s="100">
        <v>21651</v>
      </c>
    </row>
    <row r="36" spans="2:4" s="9" customFormat="1" ht="20.45" customHeight="1" thickTop="1" thickBot="1" x14ac:dyDescent="0.25">
      <c r="B36" s="94" t="s">
        <v>145</v>
      </c>
      <c r="C36" s="101">
        <v>9751339</v>
      </c>
      <c r="D36" s="102">
        <v>9679527</v>
      </c>
    </row>
    <row r="37" spans="2:4" s="9" customFormat="1" ht="20.45" customHeight="1" thickTop="1" thickBot="1" x14ac:dyDescent="0.25">
      <c r="B37" s="94" t="s">
        <v>146</v>
      </c>
      <c r="C37" s="88">
        <v>12526851</v>
      </c>
      <c r="D37" s="88">
        <v>11971944</v>
      </c>
    </row>
    <row r="38" spans="2:4" s="9" customFormat="1" ht="20.45" customHeight="1" thickTop="1" thickBot="1" x14ac:dyDescent="0.25">
      <c r="B38" s="97"/>
      <c r="C38" s="98"/>
      <c r="D38" s="98"/>
    </row>
    <row r="39" spans="2:4" s="9" customFormat="1" ht="20.45" customHeight="1" thickTop="1" thickBot="1" x14ac:dyDescent="0.25">
      <c r="B39" s="94" t="s">
        <v>147</v>
      </c>
      <c r="C39" s="98"/>
      <c r="D39" s="98"/>
    </row>
    <row r="40" spans="2:4" s="9" customFormat="1" ht="20.45" customHeight="1" thickTop="1" thickBot="1" x14ac:dyDescent="0.25">
      <c r="B40" s="97" t="s">
        <v>148</v>
      </c>
      <c r="C40" s="98">
        <v>2600000</v>
      </c>
      <c r="D40" s="98">
        <v>2600000</v>
      </c>
    </row>
    <row r="41" spans="2:4" s="9" customFormat="1" ht="20.45" customHeight="1" thickTop="1" thickBot="1" x14ac:dyDescent="0.25">
      <c r="B41" s="97" t="s">
        <v>149</v>
      </c>
      <c r="C41" s="98">
        <v>2757210</v>
      </c>
      <c r="D41" s="98">
        <v>2362614</v>
      </c>
    </row>
    <row r="42" spans="2:4" ht="19.5" customHeight="1" thickTop="1" thickBot="1" x14ac:dyDescent="0.3">
      <c r="B42" s="97" t="s">
        <v>150</v>
      </c>
      <c r="C42" s="99">
        <v>-221009</v>
      </c>
      <c r="D42" s="100">
        <v>17522</v>
      </c>
    </row>
    <row r="43" spans="2:4" ht="16.5" thickTop="1" thickBot="1" x14ac:dyDescent="0.3">
      <c r="B43" s="94" t="s">
        <v>151</v>
      </c>
      <c r="C43" s="101">
        <v>5136201</v>
      </c>
      <c r="D43" s="102">
        <v>4980136</v>
      </c>
    </row>
    <row r="44" spans="2:4" ht="15.75" thickTop="1" x14ac:dyDescent="0.25">
      <c r="B44" s="80" t="s">
        <v>152</v>
      </c>
      <c r="C44" s="90">
        <v>17663052</v>
      </c>
      <c r="D44" s="91">
        <v>16952080</v>
      </c>
    </row>
    <row r="45" spans="2:4" x14ac:dyDescent="0.25"/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</sheetData>
  <mergeCells count="3">
    <mergeCell ref="B4:D6"/>
    <mergeCell ref="B8:B9"/>
    <mergeCell ref="C8:D8"/>
  </mergeCells>
  <conditionalFormatting sqref="B10:D42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53"/>
  <sheetViews>
    <sheetView showGridLines="0" showRowColHeaders="0" zoomScale="80" zoomScaleNormal="80" workbookViewId="0">
      <selection activeCell="B9" sqref="B9:D10"/>
    </sheetView>
  </sheetViews>
  <sheetFormatPr defaultColWidth="8.7109375" defaultRowHeight="15" x14ac:dyDescent="0.25"/>
  <cols>
    <col min="1" max="1" width="10.42578125" customWidth="1"/>
    <col min="2" max="2" width="54.42578125" customWidth="1"/>
    <col min="3" max="4" width="21" customWidth="1"/>
    <col min="5" max="5" width="12.42578125" customWidth="1"/>
  </cols>
  <sheetData>
    <row r="5" spans="2:4" x14ac:dyDescent="0.25">
      <c r="B5" s="132"/>
      <c r="C5" s="132"/>
      <c r="D5" s="132"/>
    </row>
    <row r="6" spans="2:4" x14ac:dyDescent="0.25">
      <c r="B6" s="133"/>
      <c r="C6" s="133"/>
      <c r="D6" s="133"/>
    </row>
    <row r="7" spans="2:4" ht="7.5" customHeight="1" x14ac:dyDescent="0.25">
      <c r="B7" s="133"/>
      <c r="C7" s="133"/>
      <c r="D7" s="133"/>
    </row>
    <row r="8" spans="2:4" ht="32.1" customHeight="1" x14ac:dyDescent="0.25">
      <c r="B8" s="25" t="s">
        <v>1</v>
      </c>
      <c r="C8" s="25"/>
      <c r="D8" s="25"/>
    </row>
    <row r="9" spans="2:4" ht="32.1" customHeight="1" x14ac:dyDescent="0.25">
      <c r="B9" s="137"/>
      <c r="C9" s="134" t="s">
        <v>22</v>
      </c>
      <c r="D9" s="135"/>
    </row>
    <row r="10" spans="2:4" ht="31.5" customHeight="1" x14ac:dyDescent="0.25">
      <c r="B10" s="137"/>
      <c r="C10" s="124" t="s">
        <v>127</v>
      </c>
      <c r="D10" s="124" t="s">
        <v>99</v>
      </c>
    </row>
    <row r="11" spans="2:4" ht="29.1" customHeight="1" thickBot="1" x14ac:dyDescent="0.3">
      <c r="B11" s="94" t="s">
        <v>153</v>
      </c>
      <c r="C11" s="103">
        <v>7723720</v>
      </c>
      <c r="D11" s="103">
        <v>6874237</v>
      </c>
    </row>
    <row r="12" spans="2:4" ht="21" customHeight="1" thickTop="1" thickBot="1" x14ac:dyDescent="0.3">
      <c r="B12" s="94"/>
      <c r="C12" s="98"/>
      <c r="D12" s="98"/>
    </row>
    <row r="13" spans="2:4" ht="21" customHeight="1" thickTop="1" thickBot="1" x14ac:dyDescent="0.3">
      <c r="B13" s="94" t="s">
        <v>154</v>
      </c>
      <c r="C13" s="98"/>
      <c r="D13" s="98"/>
    </row>
    <row r="14" spans="2:4" ht="21" customHeight="1" thickTop="1" thickBot="1" x14ac:dyDescent="0.3">
      <c r="B14" s="97" t="s">
        <v>155</v>
      </c>
      <c r="C14" s="98"/>
      <c r="D14" s="98"/>
    </row>
    <row r="15" spans="2:4" ht="21" customHeight="1" thickTop="1" thickBot="1" x14ac:dyDescent="0.3">
      <c r="B15" s="97" t="s">
        <v>43</v>
      </c>
      <c r="C15" s="98">
        <v>-189901</v>
      </c>
      <c r="D15" s="98">
        <v>-213698</v>
      </c>
    </row>
    <row r="16" spans="2:4" ht="21" customHeight="1" thickTop="1" thickBot="1" x14ac:dyDescent="0.3">
      <c r="B16" s="97" t="s">
        <v>44</v>
      </c>
      <c r="C16" s="99">
        <v>-3841262</v>
      </c>
      <c r="D16" s="100">
        <v>-3853066</v>
      </c>
    </row>
    <row r="17" spans="2:4" ht="21" customHeight="1" thickTop="1" x14ac:dyDescent="0.25">
      <c r="B17" s="104"/>
      <c r="C17" s="88">
        <v>-4031163</v>
      </c>
      <c r="D17" s="88">
        <v>-4066764</v>
      </c>
    </row>
    <row r="18" spans="2:4" ht="21" customHeight="1" thickBot="1" x14ac:dyDescent="0.3">
      <c r="B18" s="94" t="s">
        <v>156</v>
      </c>
      <c r="C18" s="98"/>
      <c r="D18" s="98"/>
    </row>
    <row r="19" spans="2:4" ht="21" customHeight="1" thickTop="1" thickBot="1" x14ac:dyDescent="0.3">
      <c r="B19" s="97" t="s">
        <v>157</v>
      </c>
      <c r="C19" s="98">
        <v>-274004</v>
      </c>
      <c r="D19" s="98">
        <v>-277183</v>
      </c>
    </row>
    <row r="20" spans="2:4" ht="21" customHeight="1" thickTop="1" thickBot="1" x14ac:dyDescent="0.3">
      <c r="B20" s="97" t="s">
        <v>39</v>
      </c>
      <c r="C20" s="98">
        <v>-20640</v>
      </c>
      <c r="D20" s="98">
        <v>-42021</v>
      </c>
    </row>
    <row r="21" spans="2:4" ht="21" customHeight="1" thickTop="1" thickBot="1" x14ac:dyDescent="0.3">
      <c r="B21" s="97" t="s">
        <v>40</v>
      </c>
      <c r="C21" s="98">
        <v>-124494</v>
      </c>
      <c r="D21" s="98">
        <v>-117081</v>
      </c>
    </row>
    <row r="22" spans="2:4" ht="21" customHeight="1" thickTop="1" thickBot="1" x14ac:dyDescent="0.3">
      <c r="B22" s="97" t="s">
        <v>41</v>
      </c>
      <c r="C22" s="98">
        <v>-195969</v>
      </c>
      <c r="D22" s="98">
        <v>-143242</v>
      </c>
    </row>
    <row r="23" spans="2:4" ht="21" customHeight="1" thickTop="1" thickBot="1" x14ac:dyDescent="0.3">
      <c r="B23" s="97" t="s">
        <v>158</v>
      </c>
      <c r="C23" s="98">
        <v>-317406</v>
      </c>
      <c r="D23" s="98">
        <v>-14062</v>
      </c>
    </row>
    <row r="24" spans="2:4" ht="21" customHeight="1" thickTop="1" thickBot="1" x14ac:dyDescent="0.3">
      <c r="B24" s="97" t="s">
        <v>45</v>
      </c>
      <c r="C24" s="98">
        <v>-220390</v>
      </c>
      <c r="D24" s="98">
        <v>-95712</v>
      </c>
    </row>
    <row r="25" spans="2:4" ht="21" customHeight="1" thickTop="1" thickBot="1" x14ac:dyDescent="0.3">
      <c r="B25" s="97" t="s">
        <v>159</v>
      </c>
      <c r="C25" s="99">
        <v>-46174</v>
      </c>
      <c r="D25" s="100">
        <v>-23524</v>
      </c>
    </row>
    <row r="26" spans="2:4" ht="21" customHeight="1" thickTop="1" x14ac:dyDescent="0.25">
      <c r="B26" s="104"/>
      <c r="C26" s="88">
        <v>-1199077</v>
      </c>
      <c r="D26" s="88">
        <v>-712825</v>
      </c>
    </row>
    <row r="27" spans="2:4" ht="21" customHeight="1" thickBot="1" x14ac:dyDescent="0.3">
      <c r="B27" s="94"/>
      <c r="C27" s="98"/>
      <c r="D27" s="98"/>
    </row>
    <row r="28" spans="2:4" ht="21" customHeight="1" thickTop="1" thickBot="1" x14ac:dyDescent="0.3">
      <c r="B28" s="94" t="s">
        <v>160</v>
      </c>
      <c r="C28" s="103">
        <v>-5230240</v>
      </c>
      <c r="D28" s="103">
        <v>-4779589</v>
      </c>
    </row>
    <row r="29" spans="2:4" ht="21" customHeight="1" thickTop="1" thickBot="1" x14ac:dyDescent="0.3">
      <c r="B29" s="94"/>
      <c r="C29" s="98"/>
      <c r="D29" s="103"/>
    </row>
    <row r="30" spans="2:4" ht="21" customHeight="1" thickTop="1" thickBot="1" x14ac:dyDescent="0.3">
      <c r="B30" s="94" t="s">
        <v>161</v>
      </c>
      <c r="C30" s="103">
        <v>2493480</v>
      </c>
      <c r="D30" s="103">
        <v>2094648</v>
      </c>
    </row>
    <row r="31" spans="2:4" ht="21" customHeight="1" thickTop="1" thickBot="1" x14ac:dyDescent="0.3">
      <c r="B31" s="94"/>
      <c r="C31" s="98"/>
      <c r="D31" s="98"/>
    </row>
    <row r="32" spans="2:4" ht="21" customHeight="1" thickTop="1" thickBot="1" x14ac:dyDescent="0.3">
      <c r="B32" s="94" t="s">
        <v>162</v>
      </c>
      <c r="C32" s="98"/>
      <c r="D32" s="98"/>
    </row>
    <row r="33" spans="2:4" ht="21" customHeight="1" thickTop="1" thickBot="1" x14ac:dyDescent="0.3">
      <c r="B33" s="97" t="s">
        <v>163</v>
      </c>
      <c r="C33" s="98">
        <v>-38407</v>
      </c>
      <c r="D33" s="98">
        <v>4628</v>
      </c>
    </row>
    <row r="34" spans="2:4" ht="21" customHeight="1" thickTop="1" thickBot="1" x14ac:dyDescent="0.3">
      <c r="B34" s="97" t="s">
        <v>164</v>
      </c>
      <c r="C34" s="98">
        <v>-121683</v>
      </c>
      <c r="D34" s="98">
        <v>-109480</v>
      </c>
    </row>
    <row r="35" spans="2:4" ht="21" customHeight="1" thickTop="1" thickBot="1" x14ac:dyDescent="0.3">
      <c r="B35" s="97" t="s">
        <v>165</v>
      </c>
      <c r="C35" s="98">
        <v>-690690</v>
      </c>
      <c r="D35" s="98">
        <v>-453</v>
      </c>
    </row>
    <row r="36" spans="2:4" ht="21" customHeight="1" thickTop="1" thickBot="1" x14ac:dyDescent="0.3">
      <c r="B36" s="97" t="s">
        <v>166</v>
      </c>
      <c r="C36" s="99">
        <v>-355530</v>
      </c>
      <c r="D36" s="100">
        <v>-236926</v>
      </c>
    </row>
    <row r="37" spans="2:4" ht="21" customHeight="1" thickTop="1" thickBot="1" x14ac:dyDescent="0.3">
      <c r="B37" s="97"/>
      <c r="C37" s="88">
        <v>-1206310</v>
      </c>
      <c r="D37" s="88">
        <v>-342231</v>
      </c>
    </row>
    <row r="38" spans="2:4" ht="16.5" thickTop="1" thickBot="1" x14ac:dyDescent="0.3">
      <c r="B38" s="94"/>
      <c r="C38" s="98"/>
      <c r="D38" s="98"/>
    </row>
    <row r="39" spans="2:4" ht="21" customHeight="1" thickTop="1" thickBot="1" x14ac:dyDescent="0.3">
      <c r="B39" s="97" t="s">
        <v>167</v>
      </c>
      <c r="C39" s="98">
        <v>-82668</v>
      </c>
      <c r="D39" s="98">
        <v>-352389</v>
      </c>
    </row>
    <row r="40" spans="2:4" ht="21" customHeight="1" thickTop="1" thickBot="1" x14ac:dyDescent="0.3">
      <c r="B40" s="97" t="s">
        <v>168</v>
      </c>
      <c r="C40" s="98" t="s">
        <v>30</v>
      </c>
      <c r="D40" s="98">
        <v>79693</v>
      </c>
    </row>
    <row r="41" spans="2:4" ht="16.5" thickTop="1" thickBot="1" x14ac:dyDescent="0.3">
      <c r="B41" s="97" t="s">
        <v>169</v>
      </c>
      <c r="C41" s="98" t="s">
        <v>30</v>
      </c>
      <c r="D41" s="98">
        <v>-127427</v>
      </c>
    </row>
    <row r="42" spans="2:4" ht="21" customHeight="1" thickTop="1" thickBot="1" x14ac:dyDescent="0.3">
      <c r="B42" s="97"/>
      <c r="C42" s="99"/>
      <c r="D42" s="100"/>
    </row>
    <row r="43" spans="2:4" ht="28.5" customHeight="1" thickTop="1" thickBot="1" x14ac:dyDescent="0.3">
      <c r="B43" s="94" t="s">
        <v>170</v>
      </c>
      <c r="C43" s="88">
        <v>1204502</v>
      </c>
      <c r="D43" s="88">
        <v>1352294</v>
      </c>
    </row>
    <row r="44" spans="2:4" ht="21" customHeight="1" thickTop="1" thickBot="1" x14ac:dyDescent="0.3">
      <c r="B44" s="97"/>
      <c r="C44" s="98"/>
      <c r="D44" s="98"/>
    </row>
    <row r="45" spans="2:4" ht="21" customHeight="1" thickTop="1" thickBot="1" x14ac:dyDescent="0.3">
      <c r="B45" s="97" t="s">
        <v>171</v>
      </c>
      <c r="C45" s="98">
        <v>1383270</v>
      </c>
      <c r="D45" s="98">
        <v>1163788</v>
      </c>
    </row>
    <row r="46" spans="2:4" ht="21" customHeight="1" thickTop="1" thickBot="1" x14ac:dyDescent="0.3">
      <c r="B46" s="97" t="s">
        <v>172</v>
      </c>
      <c r="C46" s="99">
        <v>-1149320</v>
      </c>
      <c r="D46" s="100">
        <v>-1540234</v>
      </c>
    </row>
    <row r="47" spans="2:4" ht="21" customHeight="1" thickTop="1" thickBot="1" x14ac:dyDescent="0.3">
      <c r="B47" s="94" t="s">
        <v>173</v>
      </c>
      <c r="C47" s="88">
        <v>1438452</v>
      </c>
      <c r="D47" s="88">
        <v>975848</v>
      </c>
    </row>
    <row r="48" spans="2:4" ht="21" customHeight="1" thickTop="1" thickBot="1" x14ac:dyDescent="0.3">
      <c r="B48" s="94"/>
      <c r="C48" s="98"/>
      <c r="D48" s="98"/>
    </row>
    <row r="49" spans="2:4" ht="21" customHeight="1" thickTop="1" thickBot="1" x14ac:dyDescent="0.3">
      <c r="B49" s="97" t="s">
        <v>174</v>
      </c>
      <c r="C49" s="98">
        <v>-549733</v>
      </c>
      <c r="D49" s="98">
        <v>-313003</v>
      </c>
    </row>
    <row r="50" spans="2:4" ht="21" customHeight="1" thickTop="1" thickBot="1" x14ac:dyDescent="0.3">
      <c r="B50" s="97" t="s">
        <v>116</v>
      </c>
      <c r="C50" s="99">
        <v>-53641</v>
      </c>
      <c r="D50" s="100">
        <v>-72062</v>
      </c>
    </row>
    <row r="51" spans="2:4" ht="16.5" thickTop="1" thickBot="1" x14ac:dyDescent="0.3">
      <c r="B51" s="94" t="s">
        <v>175</v>
      </c>
      <c r="C51" s="81">
        <v>835078</v>
      </c>
      <c r="D51" s="82">
        <v>590783</v>
      </c>
    </row>
    <row r="52" spans="2:4" ht="15.75" thickTop="1" x14ac:dyDescent="0.25">
      <c r="B52" s="80" t="s">
        <v>176</v>
      </c>
      <c r="C52" s="105">
        <v>0.2883</v>
      </c>
      <c r="D52" s="105">
        <v>0.2039</v>
      </c>
    </row>
    <row r="53" spans="2:4" x14ac:dyDescent="0.25">
      <c r="B53" s="36"/>
      <c r="C53" s="36"/>
      <c r="D53" s="36"/>
    </row>
  </sheetData>
  <mergeCells count="3">
    <mergeCell ref="B9:B10"/>
    <mergeCell ref="C9:D9"/>
    <mergeCell ref="B5:D7"/>
  </mergeCells>
  <conditionalFormatting sqref="B11:D38 B40:D40 B39:C39 B42:D50 B41:C41">
    <cfRule type="expression" dxfId="3" priority="3">
      <formula>MOD(ROW(),2)=0</formula>
    </cfRule>
  </conditionalFormatting>
  <conditionalFormatting sqref="D41">
    <cfRule type="expression" dxfId="2" priority="1">
      <formula>MOD(ROW(),2)=0</formula>
    </cfRule>
  </conditionalFormatting>
  <conditionalFormatting sqref="D39">
    <cfRule type="expression" dxfId="1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90"/>
  <sheetViews>
    <sheetView showGridLines="0" showRowColHeaders="0" zoomScale="80" zoomScaleNormal="80" workbookViewId="0">
      <selection activeCell="B9" sqref="B9:D10"/>
    </sheetView>
  </sheetViews>
  <sheetFormatPr defaultColWidth="0" defaultRowHeight="15" x14ac:dyDescent="0.25"/>
  <cols>
    <col min="1" max="1" width="2.85546875" customWidth="1"/>
    <col min="2" max="2" width="90.140625" customWidth="1"/>
    <col min="3" max="4" width="12.7109375" bestFit="1" customWidth="1"/>
    <col min="5" max="5" width="2.85546875" customWidth="1"/>
    <col min="6" max="16384" width="8.7109375" hidden="1"/>
  </cols>
  <sheetData>
    <row r="7" spans="2:4" ht="9.6" customHeight="1" x14ac:dyDescent="0.25">
      <c r="B7" s="125"/>
      <c r="C7" s="130"/>
      <c r="D7" s="130"/>
    </row>
    <row r="8" spans="2:4" x14ac:dyDescent="0.25">
      <c r="B8" s="6" t="s">
        <v>0</v>
      </c>
      <c r="C8" s="2"/>
      <c r="D8" s="2"/>
    </row>
    <row r="9" spans="2:4" x14ac:dyDescent="0.25">
      <c r="B9" s="137"/>
      <c r="C9" s="134" t="s">
        <v>22</v>
      </c>
      <c r="D9" s="135"/>
    </row>
    <row r="10" spans="2:4" ht="32.450000000000003" customHeight="1" x14ac:dyDescent="0.25">
      <c r="B10" s="137"/>
      <c r="C10" s="124" t="s">
        <v>127</v>
      </c>
      <c r="D10" s="124" t="s">
        <v>99</v>
      </c>
    </row>
    <row r="11" spans="2:4" ht="36.6" customHeight="1" x14ac:dyDescent="0.25">
      <c r="B11" s="80" t="s">
        <v>177</v>
      </c>
      <c r="C11" s="106"/>
      <c r="D11" s="106"/>
    </row>
    <row r="12" spans="2:4" ht="21" customHeight="1" x14ac:dyDescent="0.25">
      <c r="B12" s="78" t="s">
        <v>48</v>
      </c>
      <c r="C12" s="79">
        <v>835078</v>
      </c>
      <c r="D12" s="79">
        <v>590783</v>
      </c>
    </row>
    <row r="13" spans="2:4" ht="21" customHeight="1" x14ac:dyDescent="0.25">
      <c r="B13" s="78" t="s">
        <v>178</v>
      </c>
      <c r="C13" s="79"/>
      <c r="D13" s="79"/>
    </row>
    <row r="14" spans="2:4" ht="21" customHeight="1" x14ac:dyDescent="0.25">
      <c r="B14" s="80" t="s">
        <v>179</v>
      </c>
      <c r="C14" s="79"/>
      <c r="D14" s="79"/>
    </row>
    <row r="15" spans="2:4" ht="21" customHeight="1" x14ac:dyDescent="0.25">
      <c r="B15" s="78" t="s">
        <v>41</v>
      </c>
      <c r="C15" s="79">
        <v>215522</v>
      </c>
      <c r="D15" s="79">
        <v>148756</v>
      </c>
    </row>
    <row r="16" spans="2:4" ht="21" customHeight="1" x14ac:dyDescent="0.25">
      <c r="B16" s="78" t="s">
        <v>180</v>
      </c>
      <c r="C16" s="79">
        <v>106893</v>
      </c>
      <c r="D16" s="79">
        <v>29443</v>
      </c>
    </row>
    <row r="17" spans="2:4" ht="21" customHeight="1" x14ac:dyDescent="0.25">
      <c r="B17" s="78" t="s">
        <v>181</v>
      </c>
      <c r="C17" s="79">
        <v>-473280</v>
      </c>
      <c r="D17" s="79">
        <v>-627132</v>
      </c>
    </row>
    <row r="18" spans="2:4" ht="21" customHeight="1" x14ac:dyDescent="0.25">
      <c r="B18" s="78" t="s">
        <v>182</v>
      </c>
      <c r="C18" s="79">
        <v>-14389</v>
      </c>
      <c r="D18" s="79">
        <v>-12934</v>
      </c>
    </row>
    <row r="19" spans="2:4" ht="21" customHeight="1" x14ac:dyDescent="0.25">
      <c r="B19" s="78" t="s">
        <v>183</v>
      </c>
      <c r="C19" s="79">
        <v>82668</v>
      </c>
      <c r="D19" s="79">
        <v>352389</v>
      </c>
    </row>
    <row r="20" spans="2:4" ht="21" customHeight="1" x14ac:dyDescent="0.25">
      <c r="B20" s="78" t="s">
        <v>169</v>
      </c>
      <c r="C20" s="79" t="s">
        <v>30</v>
      </c>
      <c r="D20" s="79">
        <v>127427</v>
      </c>
    </row>
    <row r="21" spans="2:4" ht="21" customHeight="1" x14ac:dyDescent="0.25">
      <c r="B21" s="78" t="s">
        <v>184</v>
      </c>
      <c r="C21" s="79">
        <v>21684</v>
      </c>
      <c r="D21" s="79" t="s">
        <v>30</v>
      </c>
    </row>
    <row r="22" spans="2:4" ht="21" customHeight="1" x14ac:dyDescent="0.25">
      <c r="B22" s="78" t="s">
        <v>185</v>
      </c>
      <c r="C22" s="79">
        <v>801096</v>
      </c>
      <c r="D22" s="79">
        <v>730830</v>
      </c>
    </row>
    <row r="23" spans="2:4" ht="21" customHeight="1" x14ac:dyDescent="0.25">
      <c r="B23" s="78" t="s">
        <v>186</v>
      </c>
      <c r="C23" s="79">
        <v>233846</v>
      </c>
      <c r="D23" s="79">
        <v>579609</v>
      </c>
    </row>
    <row r="24" spans="2:4" ht="21" customHeight="1" x14ac:dyDescent="0.25">
      <c r="B24" s="78" t="s">
        <v>187</v>
      </c>
      <c r="C24" s="79">
        <v>11706</v>
      </c>
      <c r="D24" s="79">
        <v>19718</v>
      </c>
    </row>
    <row r="25" spans="2:4" ht="21" customHeight="1" x14ac:dyDescent="0.25">
      <c r="B25" s="78" t="s">
        <v>116</v>
      </c>
      <c r="C25" s="79">
        <v>53641</v>
      </c>
      <c r="D25" s="79">
        <v>72062</v>
      </c>
    </row>
    <row r="26" spans="2:4" ht="21" customHeight="1" x14ac:dyDescent="0.25">
      <c r="B26" s="78" t="s">
        <v>188</v>
      </c>
      <c r="C26" s="79">
        <v>-651355</v>
      </c>
      <c r="D26" s="79" t="s">
        <v>30</v>
      </c>
    </row>
    <row r="27" spans="2:4" ht="21" customHeight="1" x14ac:dyDescent="0.25">
      <c r="B27" s="78" t="s">
        <v>189</v>
      </c>
      <c r="C27" s="79">
        <v>1046503</v>
      </c>
      <c r="D27" s="79">
        <v>9887</v>
      </c>
    </row>
    <row r="28" spans="2:4" ht="21" customHeight="1" x14ac:dyDescent="0.25">
      <c r="B28" s="78" t="s">
        <v>232</v>
      </c>
      <c r="C28" s="79">
        <v>-997858</v>
      </c>
      <c r="D28" s="79">
        <v>-892643</v>
      </c>
    </row>
    <row r="29" spans="2:4" ht="21" customHeight="1" x14ac:dyDescent="0.25">
      <c r="B29" s="78" t="s">
        <v>190</v>
      </c>
      <c r="C29" s="79">
        <v>63693</v>
      </c>
      <c r="D29" s="79">
        <v>107555</v>
      </c>
    </row>
    <row r="30" spans="2:4" x14ac:dyDescent="0.25">
      <c r="B30" s="78" t="s">
        <v>191</v>
      </c>
      <c r="C30" s="79" t="s">
        <v>30</v>
      </c>
      <c r="D30" s="79">
        <v>-60341</v>
      </c>
    </row>
    <row r="31" spans="2:4" ht="21" customHeight="1" x14ac:dyDescent="0.25">
      <c r="B31" s="78" t="s">
        <v>38</v>
      </c>
      <c r="C31" s="79">
        <v>100458</v>
      </c>
      <c r="D31" s="79">
        <v>87747</v>
      </c>
    </row>
    <row r="32" spans="2:4" ht="21" customHeight="1" x14ac:dyDescent="0.25">
      <c r="B32" s="78" t="s">
        <v>192</v>
      </c>
      <c r="C32" s="79" t="s">
        <v>30</v>
      </c>
      <c r="D32" s="79">
        <v>-79693</v>
      </c>
    </row>
    <row r="33" spans="2:4" ht="21" customHeight="1" x14ac:dyDescent="0.25">
      <c r="B33" s="78" t="s">
        <v>113</v>
      </c>
      <c r="C33" s="86">
        <v>-30487</v>
      </c>
      <c r="D33" s="87">
        <v>-5220</v>
      </c>
    </row>
    <row r="34" spans="2:4" ht="21" customHeight="1" x14ac:dyDescent="0.25">
      <c r="B34" s="78"/>
      <c r="C34" s="88">
        <v>1405419</v>
      </c>
      <c r="D34" s="88">
        <v>1178243</v>
      </c>
    </row>
    <row r="35" spans="2:4" ht="21" customHeight="1" x14ac:dyDescent="0.25">
      <c r="B35" s="78" t="s">
        <v>193</v>
      </c>
      <c r="C35" s="93"/>
      <c r="D35" s="93"/>
    </row>
    <row r="36" spans="2:4" ht="21" customHeight="1" x14ac:dyDescent="0.25">
      <c r="B36" s="78" t="s">
        <v>103</v>
      </c>
      <c r="C36" s="79">
        <v>-192735</v>
      </c>
      <c r="D36" s="79">
        <v>14097</v>
      </c>
    </row>
    <row r="37" spans="2:4" ht="21" customHeight="1" x14ac:dyDescent="0.25">
      <c r="B37" s="78" t="s">
        <v>105</v>
      </c>
      <c r="C37" s="79">
        <v>-7539</v>
      </c>
      <c r="D37" s="79">
        <v>-22332</v>
      </c>
    </row>
    <row r="38" spans="2:4" ht="21" customHeight="1" x14ac:dyDescent="0.25">
      <c r="B38" s="78" t="s">
        <v>106</v>
      </c>
      <c r="C38" s="79">
        <v>-12222</v>
      </c>
      <c r="D38" s="79">
        <v>-22922</v>
      </c>
    </row>
    <row r="39" spans="2:4" ht="21" customHeight="1" x14ac:dyDescent="0.25">
      <c r="B39" s="78" t="s">
        <v>194</v>
      </c>
      <c r="C39" s="79">
        <v>-24651</v>
      </c>
      <c r="D39" s="79">
        <v>17989</v>
      </c>
    </row>
    <row r="40" spans="2:4" ht="21" customHeight="1" x14ac:dyDescent="0.25">
      <c r="B40" s="78" t="s">
        <v>195</v>
      </c>
      <c r="C40" s="79">
        <v>22323</v>
      </c>
      <c r="D40" s="79">
        <v>-17606</v>
      </c>
    </row>
    <row r="41" spans="2:4" ht="21" customHeight="1" x14ac:dyDescent="0.25">
      <c r="B41" s="78" t="s">
        <v>196</v>
      </c>
      <c r="C41" s="79">
        <v>133617</v>
      </c>
      <c r="D41" s="79">
        <v>107917</v>
      </c>
    </row>
    <row r="42" spans="2:4" ht="21" customHeight="1" x14ac:dyDescent="0.25">
      <c r="B42" s="78" t="s">
        <v>197</v>
      </c>
      <c r="C42" s="79">
        <v>440140</v>
      </c>
      <c r="D42" s="79">
        <v>1638192</v>
      </c>
    </row>
    <row r="43" spans="2:4" ht="21" customHeight="1" x14ac:dyDescent="0.25">
      <c r="B43" s="78" t="s">
        <v>109</v>
      </c>
      <c r="C43" s="79">
        <v>-66807</v>
      </c>
      <c r="D43" s="79">
        <v>65815</v>
      </c>
    </row>
    <row r="44" spans="2:4" ht="21" customHeight="1" x14ac:dyDescent="0.25">
      <c r="B44" s="78" t="s">
        <v>110</v>
      </c>
      <c r="C44" s="79">
        <v>-33296</v>
      </c>
      <c r="D44" s="79">
        <v>-30263</v>
      </c>
    </row>
    <row r="45" spans="2:4" ht="21" customHeight="1" x14ac:dyDescent="0.25">
      <c r="B45" s="78" t="s">
        <v>113</v>
      </c>
      <c r="C45" s="86">
        <v>95495</v>
      </c>
      <c r="D45" s="87">
        <v>-71995</v>
      </c>
    </row>
    <row r="46" spans="2:4" ht="21" customHeight="1" x14ac:dyDescent="0.25">
      <c r="B46" s="78"/>
      <c r="C46" s="88">
        <v>354325</v>
      </c>
      <c r="D46" s="88">
        <v>1678892</v>
      </c>
    </row>
    <row r="47" spans="2:4" ht="21" customHeight="1" x14ac:dyDescent="0.25">
      <c r="B47" s="78"/>
      <c r="C47" s="89"/>
      <c r="D47" s="89"/>
    </row>
    <row r="48" spans="2:4" ht="21" customHeight="1" x14ac:dyDescent="0.25">
      <c r="B48" s="78" t="s">
        <v>198</v>
      </c>
      <c r="C48" s="79"/>
      <c r="D48" s="79"/>
    </row>
    <row r="49" spans="2:4" ht="21" customHeight="1" x14ac:dyDescent="0.25">
      <c r="B49" s="78" t="s">
        <v>199</v>
      </c>
      <c r="C49" s="79">
        <v>-62414</v>
      </c>
      <c r="D49" s="79">
        <v>-26446</v>
      </c>
    </row>
    <row r="50" spans="2:4" ht="21" customHeight="1" x14ac:dyDescent="0.25">
      <c r="B50" s="78" t="s">
        <v>132</v>
      </c>
      <c r="C50" s="79">
        <v>-49190</v>
      </c>
      <c r="D50" s="79">
        <v>-59578</v>
      </c>
    </row>
    <row r="51" spans="2:4" ht="21" customHeight="1" x14ac:dyDescent="0.25">
      <c r="B51" s="78" t="s">
        <v>200</v>
      </c>
      <c r="C51" s="79">
        <v>549733</v>
      </c>
      <c r="D51" s="79">
        <v>313003</v>
      </c>
    </row>
    <row r="52" spans="2:4" ht="21" customHeight="1" x14ac:dyDescent="0.25">
      <c r="B52" s="78" t="s">
        <v>201</v>
      </c>
      <c r="C52" s="79">
        <v>-11704</v>
      </c>
      <c r="D52" s="79">
        <v>13131</v>
      </c>
    </row>
    <row r="53" spans="2:4" ht="21" customHeight="1" x14ac:dyDescent="0.25">
      <c r="B53" s="78" t="s">
        <v>202</v>
      </c>
      <c r="C53" s="79">
        <v>15277</v>
      </c>
      <c r="D53" s="79">
        <v>-42312</v>
      </c>
    </row>
    <row r="54" spans="2:4" ht="21" customHeight="1" x14ac:dyDescent="0.25">
      <c r="B54" s="78" t="s">
        <v>38</v>
      </c>
      <c r="C54" s="79">
        <v>-77227</v>
      </c>
      <c r="D54" s="79">
        <v>-69350</v>
      </c>
    </row>
    <row r="55" spans="2:4" ht="21" customHeight="1" x14ac:dyDescent="0.25">
      <c r="B55" s="78" t="s">
        <v>137</v>
      </c>
      <c r="C55" s="79">
        <v>-40894</v>
      </c>
      <c r="D55" s="79">
        <v>-158893</v>
      </c>
    </row>
    <row r="56" spans="2:4" ht="21" customHeight="1" x14ac:dyDescent="0.25">
      <c r="B56" s="78" t="s">
        <v>120</v>
      </c>
      <c r="C56" s="86">
        <v>40139</v>
      </c>
      <c r="D56" s="87">
        <v>-16199</v>
      </c>
    </row>
    <row r="57" spans="2:4" ht="21" customHeight="1" x14ac:dyDescent="0.25">
      <c r="B57" s="78"/>
      <c r="C57" s="90">
        <v>363720</v>
      </c>
      <c r="D57" s="91">
        <v>-46644</v>
      </c>
    </row>
    <row r="58" spans="2:4" ht="21" customHeight="1" x14ac:dyDescent="0.25">
      <c r="B58" s="80" t="s">
        <v>203</v>
      </c>
      <c r="C58" s="90">
        <v>2123464</v>
      </c>
      <c r="D58" s="91">
        <v>2810491</v>
      </c>
    </row>
    <row r="59" spans="2:4" ht="21" customHeight="1" x14ac:dyDescent="0.25">
      <c r="B59" s="78"/>
      <c r="C59" s="79"/>
      <c r="D59" s="79"/>
    </row>
    <row r="60" spans="2:4" ht="21" customHeight="1" x14ac:dyDescent="0.25">
      <c r="B60" s="78" t="s">
        <v>204</v>
      </c>
      <c r="C60" s="79">
        <v>-700911</v>
      </c>
      <c r="D60" s="79">
        <v>-320731</v>
      </c>
    </row>
    <row r="61" spans="2:4" ht="21" customHeight="1" x14ac:dyDescent="0.25">
      <c r="B61" s="78" t="s">
        <v>205</v>
      </c>
      <c r="C61" s="79">
        <v>-803307</v>
      </c>
      <c r="D61" s="79">
        <v>-856547</v>
      </c>
    </row>
    <row r="62" spans="2:4" ht="21" customHeight="1" x14ac:dyDescent="0.25">
      <c r="B62" s="78" t="s">
        <v>206</v>
      </c>
      <c r="C62" s="79">
        <v>24578</v>
      </c>
      <c r="D62" s="79" t="s">
        <v>30</v>
      </c>
    </row>
    <row r="63" spans="2:4" ht="21" customHeight="1" x14ac:dyDescent="0.25">
      <c r="B63" s="78" t="s">
        <v>207</v>
      </c>
      <c r="C63" s="79">
        <v>100106</v>
      </c>
      <c r="D63" s="79">
        <v>37330</v>
      </c>
    </row>
    <row r="64" spans="2:4" ht="21" customHeight="1" x14ac:dyDescent="0.25">
      <c r="B64" s="78" t="s">
        <v>208</v>
      </c>
      <c r="C64" s="79">
        <v>-1087</v>
      </c>
      <c r="D64" s="79" t="s">
        <v>30</v>
      </c>
    </row>
    <row r="65" spans="2:4" ht="21" customHeight="1" thickBot="1" x14ac:dyDescent="0.3">
      <c r="B65" s="80" t="s">
        <v>209</v>
      </c>
      <c r="C65" s="81">
        <v>742843</v>
      </c>
      <c r="D65" s="82">
        <v>1670543</v>
      </c>
    </row>
    <row r="66" spans="2:4" ht="21" customHeight="1" thickTop="1" x14ac:dyDescent="0.25">
      <c r="B66" s="80" t="s">
        <v>210</v>
      </c>
      <c r="C66" s="79"/>
      <c r="D66" s="79"/>
    </row>
    <row r="67" spans="2:4" ht="21" customHeight="1" x14ac:dyDescent="0.25">
      <c r="B67" s="78" t="s">
        <v>211</v>
      </c>
      <c r="C67" s="79">
        <v>-43933</v>
      </c>
      <c r="D67" s="79">
        <v>-234161</v>
      </c>
    </row>
    <row r="68" spans="2:4" ht="21" customHeight="1" x14ac:dyDescent="0.25">
      <c r="B68" s="78" t="s">
        <v>212</v>
      </c>
      <c r="C68" s="79" t="s">
        <v>30</v>
      </c>
      <c r="D68" s="79">
        <v>-423163</v>
      </c>
    </row>
    <row r="69" spans="2:4" ht="21" customHeight="1" x14ac:dyDescent="0.25">
      <c r="B69" s="78" t="s">
        <v>213</v>
      </c>
      <c r="C69" s="79" t="s">
        <v>30</v>
      </c>
      <c r="D69" s="79">
        <v>119847</v>
      </c>
    </row>
    <row r="70" spans="2:4" ht="21" customHeight="1" x14ac:dyDescent="0.25">
      <c r="B70" s="78" t="s">
        <v>214</v>
      </c>
      <c r="C70" s="79" t="s">
        <v>30</v>
      </c>
      <c r="D70" s="79">
        <v>-5218</v>
      </c>
    </row>
    <row r="71" spans="2:4" ht="21" customHeight="1" x14ac:dyDescent="0.25">
      <c r="B71" s="78" t="s">
        <v>215</v>
      </c>
      <c r="C71" s="79" t="s">
        <v>30</v>
      </c>
      <c r="D71" s="79">
        <v>4144</v>
      </c>
    </row>
    <row r="72" spans="2:4" ht="18.75" customHeight="1" x14ac:dyDescent="0.25">
      <c r="B72" s="78" t="s">
        <v>216</v>
      </c>
      <c r="C72" s="79" t="s">
        <v>30</v>
      </c>
      <c r="D72" s="79" t="s">
        <v>30</v>
      </c>
    </row>
    <row r="73" spans="2:4" ht="15" customHeight="1" x14ac:dyDescent="0.25">
      <c r="B73" s="78" t="s">
        <v>217</v>
      </c>
      <c r="C73" s="79">
        <v>400000</v>
      </c>
      <c r="D73" s="79">
        <v>-390737</v>
      </c>
    </row>
    <row r="74" spans="2:4" ht="15" customHeight="1" x14ac:dyDescent="0.25">
      <c r="B74" s="78" t="s">
        <v>218</v>
      </c>
      <c r="C74" s="79">
        <v>-70344</v>
      </c>
      <c r="D74" s="79">
        <v>-59038</v>
      </c>
    </row>
    <row r="75" spans="2:4" ht="15" customHeight="1" x14ac:dyDescent="0.25">
      <c r="B75" s="78" t="s">
        <v>219</v>
      </c>
      <c r="C75" s="79">
        <v>-2103</v>
      </c>
      <c r="D75" s="79">
        <v>-2654</v>
      </c>
    </row>
    <row r="76" spans="2:4" x14ac:dyDescent="0.25">
      <c r="B76" s="78" t="s">
        <v>220</v>
      </c>
      <c r="C76" s="79">
        <v>-190248</v>
      </c>
      <c r="D76" s="79">
        <v>364681</v>
      </c>
    </row>
    <row r="77" spans="2:4" ht="15.75" thickBot="1" x14ac:dyDescent="0.3">
      <c r="B77" s="80" t="s">
        <v>221</v>
      </c>
      <c r="C77" s="81">
        <v>93372</v>
      </c>
      <c r="D77" s="82">
        <v>-626299</v>
      </c>
    </row>
    <row r="78" spans="2:4" ht="16.5" customHeight="1" thickTop="1" x14ac:dyDescent="0.25">
      <c r="B78" s="80"/>
      <c r="C78" s="79"/>
      <c r="D78" s="79"/>
    </row>
    <row r="79" spans="2:4" x14ac:dyDescent="0.25">
      <c r="B79" s="80" t="s">
        <v>222</v>
      </c>
      <c r="C79" s="79"/>
      <c r="D79" s="79"/>
    </row>
    <row r="80" spans="2:4" x14ac:dyDescent="0.25">
      <c r="B80" s="78" t="s">
        <v>223</v>
      </c>
      <c r="C80" s="79" t="s">
        <v>30</v>
      </c>
      <c r="D80" s="79">
        <v>1948018</v>
      </c>
    </row>
    <row r="81" spans="2:4" x14ac:dyDescent="0.25">
      <c r="B81" s="78" t="s">
        <v>224</v>
      </c>
      <c r="C81" s="79">
        <v>-295838</v>
      </c>
      <c r="D81" s="79">
        <v>-213574</v>
      </c>
    </row>
    <row r="82" spans="2:4" ht="21.75" customHeight="1" x14ac:dyDescent="0.25">
      <c r="B82" s="78" t="s">
        <v>225</v>
      </c>
      <c r="C82" s="79">
        <v>-610064</v>
      </c>
      <c r="D82" s="79">
        <v>-2880331</v>
      </c>
    </row>
    <row r="83" spans="2:4" x14ac:dyDescent="0.25">
      <c r="B83" s="78" t="s">
        <v>226</v>
      </c>
      <c r="C83" s="79">
        <v>-20401</v>
      </c>
      <c r="D83" s="79" t="s">
        <v>30</v>
      </c>
    </row>
    <row r="84" spans="2:4" ht="15.75" thickBot="1" x14ac:dyDescent="0.3">
      <c r="B84" s="80" t="s">
        <v>227</v>
      </c>
      <c r="C84" s="81">
        <v>-926303</v>
      </c>
      <c r="D84" s="82">
        <v>-1145887</v>
      </c>
    </row>
    <row r="85" spans="2:4" ht="15.75" thickTop="1" x14ac:dyDescent="0.25">
      <c r="B85" s="78"/>
      <c r="C85" s="89"/>
      <c r="D85" s="79"/>
    </row>
    <row r="86" spans="2:4" x14ac:dyDescent="0.25">
      <c r="B86" s="80" t="s">
        <v>228</v>
      </c>
      <c r="C86" s="89">
        <v>-90088</v>
      </c>
      <c r="D86" s="89">
        <v>-101643</v>
      </c>
    </row>
    <row r="87" spans="2:4" x14ac:dyDescent="0.25">
      <c r="B87" s="80" t="s">
        <v>229</v>
      </c>
      <c r="C87" s="89">
        <v>301696</v>
      </c>
      <c r="D87" s="89">
        <v>403339</v>
      </c>
    </row>
    <row r="88" spans="2:4" ht="15.75" thickBot="1" x14ac:dyDescent="0.3">
      <c r="B88" s="80" t="s">
        <v>230</v>
      </c>
      <c r="C88" s="81">
        <v>211608</v>
      </c>
      <c r="D88" s="82">
        <v>301696</v>
      </c>
    </row>
    <row r="89" spans="2:4" ht="15.75" thickTop="1" x14ac:dyDescent="0.25">
      <c r="B89" s="107"/>
      <c r="C89" s="107"/>
      <c r="D89" s="107"/>
    </row>
    <row r="90" spans="2:4" x14ac:dyDescent="0.25">
      <c r="B90" s="107"/>
      <c r="C90" s="107"/>
      <c r="D90" s="107"/>
    </row>
  </sheetData>
  <mergeCells count="3">
    <mergeCell ref="B7:D7"/>
    <mergeCell ref="B9:B10"/>
    <mergeCell ref="C9:D9"/>
  </mergeCells>
  <conditionalFormatting sqref="B11:D88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2:O64"/>
  <sheetViews>
    <sheetView showGridLines="0" zoomScale="80" zoomScaleNormal="80" workbookViewId="0"/>
  </sheetViews>
  <sheetFormatPr defaultRowHeight="12.75" x14ac:dyDescent="0.2"/>
  <cols>
    <col min="1" max="1" width="12.85546875" style="38" customWidth="1"/>
    <col min="2" max="2" width="24.42578125" style="38" customWidth="1"/>
    <col min="3" max="3" width="17.5703125" style="38" customWidth="1"/>
    <col min="4" max="4" width="26.28515625" style="38" customWidth="1"/>
    <col min="5" max="5" width="15.140625" style="38" customWidth="1"/>
    <col min="6" max="6" width="15.42578125" style="39" customWidth="1"/>
    <col min="7" max="7" width="4.42578125" style="39" bestFit="1" customWidth="1"/>
    <col min="8" max="8" width="9.140625" style="38"/>
    <col min="9" max="9" width="12.140625" style="38" customWidth="1"/>
    <col min="10" max="10" width="9" style="38" customWidth="1"/>
    <col min="11" max="11" width="34" style="38" hidden="1" customWidth="1"/>
    <col min="12" max="13" width="9.140625" style="38" hidden="1" customWidth="1"/>
    <col min="14" max="14" width="31" style="38" hidden="1" customWidth="1"/>
    <col min="15" max="15" width="9.140625" style="38" hidden="1" customWidth="1"/>
    <col min="16" max="16" width="9.140625" style="38" customWidth="1"/>
    <col min="17" max="16384" width="9.140625" style="38"/>
  </cols>
  <sheetData>
    <row r="12" spans="2:8" x14ac:dyDescent="0.2">
      <c r="B12" s="125" t="s">
        <v>2</v>
      </c>
      <c r="C12" s="125"/>
      <c r="D12" s="125"/>
      <c r="E12" s="125"/>
      <c r="F12" s="125"/>
      <c r="G12" s="125"/>
      <c r="H12" s="125"/>
    </row>
    <row r="13" spans="2:8" x14ac:dyDescent="0.2">
      <c r="B13" s="125"/>
      <c r="C13" s="125"/>
      <c r="D13" s="125"/>
      <c r="E13" s="125"/>
      <c r="F13" s="125"/>
      <c r="G13" s="125"/>
      <c r="H13" s="125"/>
    </row>
    <row r="14" spans="2:8" x14ac:dyDescent="0.2">
      <c r="B14" s="125"/>
      <c r="C14" s="125"/>
      <c r="D14" s="125"/>
      <c r="E14" s="125"/>
      <c r="F14" s="125"/>
      <c r="G14" s="125"/>
      <c r="H14" s="125"/>
    </row>
    <row r="16" spans="2:8" x14ac:dyDescent="0.2">
      <c r="B16" s="39"/>
      <c r="C16" s="40"/>
      <c r="D16" s="39"/>
      <c r="E16" s="39"/>
      <c r="F16" s="34"/>
      <c r="G16" s="34"/>
    </row>
    <row r="17" spans="2:15" x14ac:dyDescent="0.2">
      <c r="B17" s="39"/>
      <c r="C17" s="39"/>
      <c r="D17" s="39"/>
      <c r="E17" s="40"/>
      <c r="F17" s="41"/>
      <c r="G17" s="34"/>
    </row>
    <row r="18" spans="2:15" x14ac:dyDescent="0.2">
      <c r="B18" s="39"/>
      <c r="C18" s="40"/>
      <c r="D18" s="39"/>
      <c r="E18" s="40"/>
      <c r="F18" s="34"/>
      <c r="G18" s="34"/>
    </row>
    <row r="19" spans="2:15" x14ac:dyDescent="0.2">
      <c r="B19" s="39"/>
      <c r="C19" s="39"/>
      <c r="D19" s="39"/>
      <c r="E19" s="39"/>
    </row>
    <row r="20" spans="2:15" x14ac:dyDescent="0.2">
      <c r="B20" s="39"/>
      <c r="C20" s="39"/>
      <c r="D20" s="39"/>
      <c r="E20" s="39"/>
    </row>
    <row r="21" spans="2:15" x14ac:dyDescent="0.2">
      <c r="B21" s="39"/>
      <c r="C21" s="39"/>
      <c r="D21" s="39"/>
      <c r="E21" s="39"/>
    </row>
    <row r="22" spans="2:15" ht="20.25" x14ac:dyDescent="0.2">
      <c r="B22" s="126" t="s">
        <v>3</v>
      </c>
      <c r="C22" s="126"/>
      <c r="D22" s="42"/>
      <c r="E22" s="43" t="s">
        <v>4</v>
      </c>
      <c r="F22" s="42"/>
    </row>
    <row r="23" spans="2:15" x14ac:dyDescent="0.2">
      <c r="B23" s="39"/>
      <c r="C23" s="39"/>
      <c r="D23" s="39"/>
      <c r="E23" s="39"/>
    </row>
    <row r="24" spans="2:15" ht="20.25" x14ac:dyDescent="0.3">
      <c r="B24" s="44">
        <f>L27</f>
        <v>32401.903874483003</v>
      </c>
      <c r="C24" s="44" t="s">
        <v>5</v>
      </c>
      <c r="D24" s="39"/>
      <c r="E24" s="45">
        <f>O27</f>
        <v>32401.903874483</v>
      </c>
      <c r="F24" s="44" t="s">
        <v>5</v>
      </c>
    </row>
    <row r="25" spans="2:15" ht="26.25" x14ac:dyDescent="0.4">
      <c r="B25" s="39"/>
      <c r="C25" s="40"/>
      <c r="D25" s="39"/>
      <c r="E25" s="39"/>
      <c r="K25" s="46" t="s">
        <v>6</v>
      </c>
    </row>
    <row r="26" spans="2:15" x14ac:dyDescent="0.2">
      <c r="B26" s="39"/>
      <c r="C26" s="39"/>
      <c r="D26" s="39"/>
      <c r="E26" s="40"/>
    </row>
    <row r="27" spans="2:15" ht="15.75" x14ac:dyDescent="0.25">
      <c r="B27" s="39"/>
      <c r="C27" s="39"/>
      <c r="D27" s="39"/>
      <c r="E27" s="39"/>
      <c r="K27" s="47" t="s">
        <v>7</v>
      </c>
      <c r="L27" s="48">
        <f>L29+L37+L39+L41</f>
        <v>32401.903874483003</v>
      </c>
      <c r="M27" s="49"/>
      <c r="N27" s="50" t="s">
        <v>8</v>
      </c>
      <c r="O27" s="51">
        <f>O29</f>
        <v>32401.903874483</v>
      </c>
    </row>
    <row r="28" spans="2:15" x14ac:dyDescent="0.2">
      <c r="B28" s="39"/>
      <c r="C28" s="39"/>
      <c r="D28" s="39"/>
      <c r="E28" s="39"/>
    </row>
    <row r="29" spans="2:15" ht="15.75" x14ac:dyDescent="0.25">
      <c r="B29" s="39"/>
      <c r="C29" s="39"/>
      <c r="D29" s="39"/>
      <c r="E29" s="40"/>
      <c r="K29" s="52" t="s">
        <v>9</v>
      </c>
      <c r="L29" s="53">
        <f>SUM(L31:L35)</f>
        <v>5542.2438298349989</v>
      </c>
      <c r="N29" s="50" t="s">
        <v>10</v>
      </c>
      <c r="O29" s="51">
        <f>SUM(O31:O39)</f>
        <v>32401.903874483</v>
      </c>
    </row>
    <row r="30" spans="2:15" x14ac:dyDescent="0.2">
      <c r="B30" s="39"/>
      <c r="C30" s="39"/>
      <c r="D30" s="39"/>
      <c r="E30" s="39"/>
    </row>
    <row r="31" spans="2:15" x14ac:dyDescent="0.2">
      <c r="B31" s="39"/>
      <c r="C31" s="40"/>
      <c r="D31" s="39"/>
      <c r="E31" s="39"/>
      <c r="K31" s="54" t="s">
        <v>11</v>
      </c>
      <c r="L31" s="55">
        <f>[2]Infograma!$C$69</f>
        <v>5624.1354989449992</v>
      </c>
      <c r="N31" s="56" t="s">
        <v>12</v>
      </c>
      <c r="O31" s="57">
        <f>[2]Infograma!$F$69</f>
        <v>2216.5329949999991</v>
      </c>
    </row>
    <row r="32" spans="2:15" x14ac:dyDescent="0.2">
      <c r="B32" s="39"/>
      <c r="C32" s="58"/>
      <c r="D32" s="39"/>
      <c r="E32" s="40"/>
      <c r="K32" s="59"/>
      <c r="L32" s="59"/>
      <c r="N32" s="60"/>
      <c r="O32" s="57"/>
    </row>
    <row r="33" spans="2:15" x14ac:dyDescent="0.2">
      <c r="B33" s="39"/>
      <c r="C33" s="40"/>
      <c r="D33" s="39"/>
      <c r="E33" s="58"/>
      <c r="K33" s="54" t="s">
        <v>13</v>
      </c>
      <c r="L33" s="55">
        <f>[2]Infograma!$C$71</f>
        <v>44.884860822999997</v>
      </c>
      <c r="N33" s="61" t="s">
        <v>14</v>
      </c>
      <c r="O33" s="57">
        <f>[2]Infograma!$F$71</f>
        <v>24258.897533831005</v>
      </c>
    </row>
    <row r="34" spans="2:15" x14ac:dyDescent="0.2">
      <c r="B34" s="39"/>
      <c r="C34" s="39"/>
      <c r="D34" s="39"/>
      <c r="E34" s="40"/>
      <c r="K34" s="59"/>
      <c r="L34" s="59"/>
      <c r="N34" s="60"/>
      <c r="O34" s="57"/>
    </row>
    <row r="35" spans="2:15" x14ac:dyDescent="0.2">
      <c r="B35" s="39"/>
      <c r="C35" s="39"/>
      <c r="D35" s="39"/>
      <c r="E35" s="40"/>
      <c r="K35" s="54" t="s">
        <v>15</v>
      </c>
      <c r="L35" s="55">
        <f>[2]Infograma!$C$73</f>
        <v>-126.77652993300001</v>
      </c>
      <c r="N35" s="61" t="s">
        <v>16</v>
      </c>
      <c r="O35" s="57">
        <f>[2]Infograma!$F$73</f>
        <v>0</v>
      </c>
    </row>
    <row r="36" spans="2:15" x14ac:dyDescent="0.2">
      <c r="B36" s="39"/>
      <c r="C36" s="39"/>
      <c r="D36" s="39"/>
      <c r="E36" s="39"/>
      <c r="N36" s="61"/>
      <c r="O36" s="57"/>
    </row>
    <row r="37" spans="2:15" ht="15" x14ac:dyDescent="0.25">
      <c r="K37" s="52" t="s">
        <v>17</v>
      </c>
      <c r="L37" s="53">
        <f>[2]Infograma!$C$75</f>
        <v>19422.066649343004</v>
      </c>
      <c r="N37" s="61" t="s">
        <v>18</v>
      </c>
      <c r="O37" s="57">
        <f>[2]Infograma!$F$75</f>
        <v>4815.1502223059988</v>
      </c>
    </row>
    <row r="38" spans="2:15" x14ac:dyDescent="0.2">
      <c r="N38" s="61"/>
      <c r="O38" s="57"/>
    </row>
    <row r="39" spans="2:15" ht="15" x14ac:dyDescent="0.25">
      <c r="K39" s="52" t="s">
        <v>19</v>
      </c>
      <c r="L39" s="53">
        <f>[2]Infograma!$C$77</f>
        <v>3644.8388530870002</v>
      </c>
      <c r="N39" s="61" t="s">
        <v>20</v>
      </c>
      <c r="O39" s="57">
        <f>[2]Infograma!$F$77</f>
        <v>1111.3231233459999</v>
      </c>
    </row>
    <row r="41" spans="2:15" ht="15" x14ac:dyDescent="0.25">
      <c r="K41" s="52" t="s">
        <v>21</v>
      </c>
      <c r="L41" s="53">
        <f>[2]Infograma!$C$79</f>
        <v>3792.7545422179996</v>
      </c>
    </row>
    <row r="64" spans="9:9" ht="15" x14ac:dyDescent="0.25">
      <c r="I64" s="35"/>
    </row>
  </sheetData>
  <mergeCells count="2">
    <mergeCell ref="B12:H14"/>
    <mergeCell ref="B22:C22"/>
  </mergeCells>
  <pageMargins left="0" right="0" top="0" bottom="0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RowColHeaders="0" zoomScale="80" zoomScaleNormal="80" workbookViewId="0">
      <selection activeCell="B9" sqref="B9:D10"/>
    </sheetView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4" width="20.28515625" customWidth="1"/>
    <col min="16381" max="16381" width="8.7109375" customWidth="1"/>
  </cols>
  <sheetData>
    <row r="1" spans="1:4" ht="15" customHeight="1" x14ac:dyDescent="0.25">
      <c r="B1" s="125"/>
      <c r="C1" s="125"/>
      <c r="D1" s="125"/>
    </row>
    <row r="2" spans="1:4" ht="15" customHeight="1" x14ac:dyDescent="0.25">
      <c r="B2" s="125"/>
      <c r="C2" s="125"/>
      <c r="D2" s="125"/>
    </row>
    <row r="3" spans="1:4" ht="15" customHeight="1" x14ac:dyDescent="0.25">
      <c r="B3" s="125"/>
      <c r="C3" s="125"/>
      <c r="D3" s="125"/>
    </row>
    <row r="4" spans="1:4" ht="15" customHeight="1" x14ac:dyDescent="0.25">
      <c r="B4" s="125"/>
      <c r="C4" s="125"/>
      <c r="D4" s="125"/>
    </row>
    <row r="5" spans="1:4" ht="15" customHeight="1" x14ac:dyDescent="0.25">
      <c r="B5" s="125"/>
      <c r="C5" s="125"/>
      <c r="D5" s="125"/>
    </row>
    <row r="6" spans="1:4" ht="15" customHeight="1" x14ac:dyDescent="0.25">
      <c r="B6" s="125"/>
      <c r="C6" s="125"/>
      <c r="D6" s="125"/>
    </row>
    <row r="7" spans="1:4" ht="24.6" customHeight="1" x14ac:dyDescent="0.25">
      <c r="A7" s="10"/>
      <c r="B7" s="4" t="s">
        <v>0</v>
      </c>
      <c r="C7" s="10"/>
      <c r="D7" s="10"/>
    </row>
    <row r="8" spans="1:4" ht="9.75" customHeight="1" x14ac:dyDescent="0.25">
      <c r="A8" s="10"/>
      <c r="B8" s="4"/>
      <c r="C8" s="10"/>
      <c r="D8" s="10"/>
    </row>
    <row r="9" spans="1:4" ht="32.450000000000003" customHeight="1" x14ac:dyDescent="0.25">
      <c r="A9" s="10"/>
      <c r="B9" s="129"/>
      <c r="C9" s="127" t="s">
        <v>22</v>
      </c>
      <c r="D9" s="128"/>
    </row>
    <row r="10" spans="1:4" ht="24.6" customHeight="1" x14ac:dyDescent="0.25">
      <c r="A10" s="10"/>
      <c r="B10" s="129"/>
      <c r="C10" s="27">
        <v>2019</v>
      </c>
      <c r="D10" s="27">
        <v>2018</v>
      </c>
    </row>
    <row r="11" spans="1:4" ht="27" customHeight="1" x14ac:dyDescent="0.25">
      <c r="A11" s="10"/>
      <c r="B11" s="78" t="s">
        <v>23</v>
      </c>
      <c r="C11" s="79">
        <v>7037448</v>
      </c>
      <c r="D11" s="79">
        <v>6858482</v>
      </c>
    </row>
    <row r="12" spans="1:4" ht="24.6" customHeight="1" x14ac:dyDescent="0.25">
      <c r="A12" s="10"/>
      <c r="B12" s="78" t="s">
        <v>24</v>
      </c>
      <c r="C12" s="79">
        <v>702766</v>
      </c>
      <c r="D12" s="79">
        <v>589055</v>
      </c>
    </row>
    <row r="13" spans="1:4" ht="24.6" customHeight="1" x14ac:dyDescent="0.25">
      <c r="A13" s="10"/>
      <c r="B13" s="78" t="s">
        <v>25</v>
      </c>
      <c r="C13" s="79">
        <v>318267</v>
      </c>
      <c r="D13" s="79">
        <v>321425</v>
      </c>
    </row>
    <row r="14" spans="1:4" ht="24.6" customHeight="1" x14ac:dyDescent="0.25">
      <c r="A14" s="10"/>
      <c r="B14" s="78" t="s">
        <v>26</v>
      </c>
      <c r="C14" s="79">
        <v>220390</v>
      </c>
      <c r="D14" s="79">
        <v>95712</v>
      </c>
    </row>
    <row r="15" spans="1:4" ht="24.6" customHeight="1" x14ac:dyDescent="0.25">
      <c r="A15" s="10"/>
      <c r="B15" s="78" t="s">
        <v>27</v>
      </c>
      <c r="C15" s="79">
        <v>438555</v>
      </c>
      <c r="D15" s="79">
        <v>185469</v>
      </c>
    </row>
    <row r="16" spans="1:4" x14ac:dyDescent="0.25">
      <c r="A16" s="10"/>
      <c r="B16" s="78" t="s">
        <v>28</v>
      </c>
      <c r="C16" s="79">
        <v>155013</v>
      </c>
      <c r="D16" s="79">
        <v>250375</v>
      </c>
    </row>
    <row r="17" spans="1:4" ht="24.6" customHeight="1" x14ac:dyDescent="0.25">
      <c r="A17" s="10"/>
      <c r="B17" s="78" t="s">
        <v>29</v>
      </c>
      <c r="C17" s="79" t="s">
        <v>30</v>
      </c>
      <c r="D17" s="79">
        <v>55332</v>
      </c>
    </row>
    <row r="18" spans="1:4" ht="24.6" customHeight="1" x14ac:dyDescent="0.25">
      <c r="A18" s="10"/>
      <c r="B18" s="78" t="s">
        <v>31</v>
      </c>
      <c r="C18" s="79">
        <v>64640</v>
      </c>
      <c r="D18" s="79">
        <v>60341</v>
      </c>
    </row>
    <row r="19" spans="1:4" ht="24.6" customHeight="1" x14ac:dyDescent="0.25">
      <c r="A19" s="10"/>
      <c r="B19" s="78" t="s">
        <v>32</v>
      </c>
      <c r="C19" s="79">
        <v>413616</v>
      </c>
      <c r="D19" s="79" t="s">
        <v>30</v>
      </c>
    </row>
    <row r="20" spans="1:4" ht="24.6" customHeight="1" x14ac:dyDescent="0.25">
      <c r="A20" s="10"/>
      <c r="B20" s="78" t="s">
        <v>33</v>
      </c>
      <c r="C20" s="79">
        <v>182038</v>
      </c>
      <c r="D20" s="79">
        <v>68036</v>
      </c>
    </row>
    <row r="21" spans="1:4" ht="24.6" customHeight="1" x14ac:dyDescent="0.25">
      <c r="A21" s="10"/>
      <c r="B21" s="78" t="s">
        <v>34</v>
      </c>
      <c r="C21" s="79">
        <v>-1809013</v>
      </c>
      <c r="D21" s="79">
        <v>-1609990</v>
      </c>
    </row>
    <row r="22" spans="1:4" ht="15.75" thickBot="1" x14ac:dyDescent="0.3">
      <c r="A22" s="10"/>
      <c r="B22" s="80"/>
      <c r="C22" s="81">
        <v>7723720</v>
      </c>
      <c r="D22" s="82">
        <v>6874237</v>
      </c>
    </row>
    <row r="23" spans="1:4" ht="15.75" hidden="1" thickTop="1" x14ac:dyDescent="0.25"/>
    <row r="24" spans="1:4" ht="15.75" hidden="1" thickTop="1" x14ac:dyDescent="0.25">
      <c r="C24" s="8"/>
      <c r="D24" s="8"/>
    </row>
    <row r="25" spans="1:4" ht="15.75" hidden="1" thickTop="1" x14ac:dyDescent="0.25">
      <c r="C25" s="7"/>
      <c r="D25" s="7"/>
    </row>
    <row r="26" spans="1:4" ht="15.75" hidden="1" thickTop="1" x14ac:dyDescent="0.25">
      <c r="C26" s="7"/>
      <c r="D26" s="7"/>
    </row>
    <row r="27" spans="1:4" ht="15.75" hidden="1" thickTop="1" x14ac:dyDescent="0.25">
      <c r="C27" s="7"/>
      <c r="D27" s="7"/>
    </row>
    <row r="28" spans="1:4" ht="15.75" hidden="1" thickTop="1" x14ac:dyDescent="0.25"/>
    <row r="29" spans="1:4" ht="15.75" hidden="1" thickTop="1" x14ac:dyDescent="0.25">
      <c r="C29" s="7"/>
      <c r="D29" s="7"/>
    </row>
    <row r="30" spans="1:4" ht="15.75" hidden="1" thickTop="1" x14ac:dyDescent="0.25">
      <c r="C30" s="7"/>
      <c r="D30" s="7"/>
    </row>
    <row r="31" spans="1:4" ht="15.75" hidden="1" thickTop="1" x14ac:dyDescent="0.25">
      <c r="C31" s="7"/>
      <c r="D31" s="7"/>
    </row>
    <row r="32" spans="1:4" ht="15.75" hidden="1" thickTop="1" x14ac:dyDescent="0.25">
      <c r="C32" s="7"/>
      <c r="D32" s="7"/>
    </row>
    <row r="33" spans="3:4" ht="15.75" hidden="1" thickTop="1" x14ac:dyDescent="0.25">
      <c r="D33" s="7"/>
    </row>
    <row r="34" spans="3:4" ht="15.75" hidden="1" thickTop="1" x14ac:dyDescent="0.25">
      <c r="C34" s="7"/>
      <c r="D34" s="7"/>
    </row>
    <row r="35" spans="3:4" ht="15.75" hidden="1" thickTop="1" x14ac:dyDescent="0.25">
      <c r="C35" s="7"/>
      <c r="D35" s="7"/>
    </row>
    <row r="36" spans="3:4" ht="15.75" hidden="1" thickTop="1" x14ac:dyDescent="0.25">
      <c r="C36" s="7"/>
      <c r="D36" s="7"/>
    </row>
    <row r="37" spans="3:4" ht="15.75" hidden="1" thickTop="1" x14ac:dyDescent="0.25">
      <c r="C37" s="7"/>
      <c r="D37" s="7"/>
    </row>
    <row r="38" spans="3:4" ht="15.75" hidden="1" thickTop="1" x14ac:dyDescent="0.25">
      <c r="C38" s="7"/>
      <c r="D38" s="7"/>
    </row>
    <row r="39" spans="3:4" ht="15.75" hidden="1" thickTop="1" x14ac:dyDescent="0.25">
      <c r="C39" s="7"/>
      <c r="D39" s="7"/>
    </row>
    <row r="40" spans="3:4" ht="15.75" hidden="1" thickTop="1" x14ac:dyDescent="0.25">
      <c r="C40" s="7"/>
      <c r="D40" s="7"/>
    </row>
    <row r="41" spans="3:4" ht="15.75" thickTop="1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</sheetData>
  <mergeCells count="3">
    <mergeCell ref="C9:D9"/>
    <mergeCell ref="B1:D6"/>
    <mergeCell ref="B9:B10"/>
  </mergeCells>
  <conditionalFormatting sqref="C17:D18">
    <cfRule type="expression" dxfId="12" priority="2">
      <formula>MOD(ROW(),2)=0</formula>
    </cfRule>
  </conditionalFormatting>
  <conditionalFormatting sqref="B11:D20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showRowColHeaders="0" zoomScale="80" zoomScaleNormal="80" workbookViewId="0">
      <selection activeCell="B9" sqref="B9:D10"/>
    </sheetView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4" width="20.5703125" customWidth="1"/>
    <col min="5" max="5" width="14.7109375" customWidth="1"/>
    <col min="6" max="6" width="19.28515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125"/>
      <c r="C5" s="125"/>
      <c r="D5" s="125"/>
      <c r="E5" s="130"/>
      <c r="F5" s="130"/>
      <c r="G5" s="130"/>
    </row>
    <row r="6" spans="2:7" x14ac:dyDescent="0.25">
      <c r="B6" s="130"/>
      <c r="C6" s="130"/>
      <c r="D6" s="130"/>
      <c r="E6" s="130"/>
      <c r="F6" s="130"/>
      <c r="G6" s="130"/>
    </row>
    <row r="7" spans="2:7" x14ac:dyDescent="0.25">
      <c r="B7" s="130"/>
      <c r="C7" s="130"/>
      <c r="D7" s="130"/>
      <c r="E7" s="130"/>
      <c r="F7" s="130"/>
      <c r="G7" s="130"/>
    </row>
    <row r="8" spans="2:7" ht="21" customHeight="1" x14ac:dyDescent="0.25">
      <c r="B8" s="11" t="s">
        <v>0</v>
      </c>
      <c r="C8" s="11"/>
      <c r="D8" s="11"/>
    </row>
    <row r="9" spans="2:7" ht="24" customHeight="1" x14ac:dyDescent="0.25">
      <c r="B9" s="128"/>
      <c r="C9" s="127" t="s">
        <v>35</v>
      </c>
      <c r="D9" s="128"/>
    </row>
    <row r="10" spans="2:7" ht="24" customHeight="1" x14ac:dyDescent="0.25">
      <c r="B10" s="128"/>
      <c r="C10" s="27">
        <v>2019</v>
      </c>
      <c r="D10" s="27">
        <v>2018</v>
      </c>
    </row>
    <row r="11" spans="2:7" ht="24" customHeight="1" x14ac:dyDescent="0.25">
      <c r="B11" s="78" t="s">
        <v>36</v>
      </c>
      <c r="C11" s="83">
        <v>321745</v>
      </c>
      <c r="D11" s="83">
        <v>332119</v>
      </c>
    </row>
    <row r="12" spans="2:7" ht="24" customHeight="1" x14ac:dyDescent="0.25">
      <c r="B12" s="78" t="s">
        <v>37</v>
      </c>
      <c r="C12" s="83">
        <v>62726</v>
      </c>
      <c r="D12" s="83">
        <v>16817</v>
      </c>
    </row>
    <row r="13" spans="2:7" ht="24" customHeight="1" x14ac:dyDescent="0.25">
      <c r="B13" s="78" t="s">
        <v>38</v>
      </c>
      <c r="C13" s="83">
        <v>87765</v>
      </c>
      <c r="D13" s="83">
        <v>72335</v>
      </c>
    </row>
    <row r="14" spans="2:7" ht="24" customHeight="1" x14ac:dyDescent="0.25">
      <c r="B14" s="78" t="s">
        <v>39</v>
      </c>
      <c r="C14" s="83">
        <v>22944</v>
      </c>
      <c r="D14" s="83">
        <v>43102</v>
      </c>
    </row>
    <row r="15" spans="2:7" ht="24" customHeight="1" x14ac:dyDescent="0.25">
      <c r="B15" s="78" t="s">
        <v>40</v>
      </c>
      <c r="C15" s="83">
        <v>169523</v>
      </c>
      <c r="D15" s="83">
        <v>148108</v>
      </c>
    </row>
    <row r="16" spans="2:7" ht="24" customHeight="1" x14ac:dyDescent="0.25">
      <c r="B16" s="78" t="s">
        <v>41</v>
      </c>
      <c r="C16" s="83">
        <v>215522</v>
      </c>
      <c r="D16" s="83">
        <v>148756</v>
      </c>
    </row>
    <row r="17" spans="2:4" ht="24" customHeight="1" x14ac:dyDescent="0.25">
      <c r="B17" s="78" t="s">
        <v>42</v>
      </c>
      <c r="C17" s="83">
        <v>1110196</v>
      </c>
      <c r="D17" s="83">
        <v>117442</v>
      </c>
    </row>
    <row r="18" spans="2:4" ht="24" customHeight="1" x14ac:dyDescent="0.25">
      <c r="B18" s="78" t="s">
        <v>43</v>
      </c>
      <c r="C18" s="83">
        <v>189901</v>
      </c>
      <c r="D18" s="83">
        <v>213698</v>
      </c>
    </row>
    <row r="19" spans="2:4" ht="24" customHeight="1" x14ac:dyDescent="0.25">
      <c r="B19" s="78" t="s">
        <v>44</v>
      </c>
      <c r="C19" s="83">
        <v>3841262</v>
      </c>
      <c r="D19" s="83">
        <v>3853066</v>
      </c>
    </row>
    <row r="20" spans="2:4" ht="24" customHeight="1" x14ac:dyDescent="0.25">
      <c r="B20" s="78" t="s">
        <v>45</v>
      </c>
      <c r="C20" s="83">
        <v>220390</v>
      </c>
      <c r="D20" s="83">
        <v>95712</v>
      </c>
    </row>
    <row r="21" spans="2:4" ht="27" customHeight="1" x14ac:dyDescent="0.25">
      <c r="B21" s="78" t="s">
        <v>46</v>
      </c>
      <c r="C21" s="83">
        <v>194576</v>
      </c>
      <c r="D21" s="83">
        <v>80665</v>
      </c>
    </row>
    <row r="22" spans="2:4" ht="24" customHeight="1" thickBot="1" x14ac:dyDescent="0.3">
      <c r="B22" s="80"/>
      <c r="C22" s="84">
        <v>6436550</v>
      </c>
      <c r="D22" s="85">
        <v>5121820</v>
      </c>
    </row>
    <row r="23" spans="2:4" ht="15.75" thickTop="1" x14ac:dyDescent="0.25">
      <c r="B23" s="30"/>
      <c r="C23" s="30"/>
      <c r="D23" s="30"/>
    </row>
    <row r="24" spans="2:4" x14ac:dyDescent="0.25"/>
    <row r="25" spans="2:4" hidden="1" x14ac:dyDescent="0.25"/>
    <row r="26" spans="2:4" hidden="1" x14ac:dyDescent="0.25"/>
    <row r="27" spans="2:4" hidden="1" x14ac:dyDescent="0.25"/>
    <row r="28" spans="2:4" hidden="1" x14ac:dyDescent="0.25"/>
    <row r="29" spans="2:4" hidden="1" x14ac:dyDescent="0.25"/>
    <row r="30" spans="2:4" hidden="1" x14ac:dyDescent="0.25"/>
    <row r="31" spans="2:4" hidden="1" x14ac:dyDescent="0.25"/>
    <row r="32" spans="2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x14ac:dyDescent="0.25"/>
  </sheetData>
  <mergeCells count="3">
    <mergeCell ref="B5:G7"/>
    <mergeCell ref="B9:B10"/>
    <mergeCell ref="C9:D9"/>
  </mergeCells>
  <conditionalFormatting sqref="B11:D21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showRowColHeaders="0" zoomScale="80" zoomScaleNormal="80" workbookViewId="0">
      <selection activeCell="B8" sqref="B8:E9"/>
    </sheetView>
  </sheetViews>
  <sheetFormatPr defaultColWidth="8.7109375" defaultRowHeight="15" zeroHeight="1" x14ac:dyDescent="0.25"/>
  <cols>
    <col min="1" max="1" width="15.28515625" customWidth="1"/>
    <col min="2" max="2" width="47.140625" bestFit="1" customWidth="1"/>
    <col min="3" max="5" width="16.140625" customWidth="1"/>
    <col min="6" max="6" width="7.42578125" style="12" customWidth="1"/>
    <col min="7" max="7" width="10.5703125" customWidth="1"/>
    <col min="8" max="8" width="17.5703125" customWidth="1"/>
    <col min="9" max="9" width="12.140625" customWidth="1"/>
    <col min="11" max="11" width="17.5703125" customWidth="1"/>
    <col min="12" max="12" width="12.140625" customWidth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x14ac:dyDescent="0.25">
      <c r="B6" s="18"/>
      <c r="C6" s="18"/>
      <c r="D6" s="18"/>
      <c r="E6" s="18"/>
      <c r="F6" s="17"/>
      <c r="G6" s="5"/>
      <c r="H6" s="5"/>
    </row>
    <row r="7" spans="2:8" ht="27.95" customHeight="1" x14ac:dyDescent="0.25">
      <c r="B7" s="18"/>
      <c r="C7" s="18"/>
      <c r="D7" s="18"/>
      <c r="E7" s="18"/>
      <c r="F7" s="17"/>
      <c r="G7" s="5"/>
      <c r="H7" s="5"/>
    </row>
    <row r="8" spans="2:8" s="19" customFormat="1" ht="23.45" customHeight="1" x14ac:dyDescent="0.25">
      <c r="B8" s="131" t="s">
        <v>231</v>
      </c>
      <c r="C8" s="127" t="s">
        <v>22</v>
      </c>
      <c r="D8" s="128"/>
      <c r="E8" s="128"/>
      <c r="F8" s="16"/>
    </row>
    <row r="9" spans="2:8" s="19" customFormat="1" ht="30" customHeight="1" x14ac:dyDescent="0.25">
      <c r="B9" s="131"/>
      <c r="C9" s="27">
        <v>2019</v>
      </c>
      <c r="D9" s="27">
        <v>2018</v>
      </c>
      <c r="E9" s="27" t="s">
        <v>47</v>
      </c>
      <c r="F9" s="15"/>
    </row>
    <row r="10" spans="2:8" s="19" customFormat="1" ht="23.45" customHeight="1" x14ac:dyDescent="0.25">
      <c r="B10" s="29" t="s">
        <v>48</v>
      </c>
      <c r="C10" s="28">
        <v>835</v>
      </c>
      <c r="D10" s="28">
        <v>591</v>
      </c>
      <c r="E10" s="32">
        <v>41.29</v>
      </c>
      <c r="F10" s="14"/>
    </row>
    <row r="11" spans="2:8" s="19" customFormat="1" ht="23.45" customHeight="1" x14ac:dyDescent="0.25">
      <c r="B11" s="29" t="s">
        <v>49</v>
      </c>
      <c r="C11" s="28">
        <v>603</v>
      </c>
      <c r="D11" s="28">
        <v>385</v>
      </c>
      <c r="E11" s="32">
        <v>56.62</v>
      </c>
      <c r="F11" s="14"/>
    </row>
    <row r="12" spans="2:8" s="19" customFormat="1" ht="23.45" customHeight="1" x14ac:dyDescent="0.25">
      <c r="B12" s="29" t="s">
        <v>50</v>
      </c>
      <c r="C12" s="28">
        <v>-234</v>
      </c>
      <c r="D12" s="28">
        <v>376</v>
      </c>
      <c r="E12" s="32" t="s">
        <v>30</v>
      </c>
      <c r="F12" s="14"/>
    </row>
    <row r="13" spans="2:8" s="19" customFormat="1" ht="23.45" customHeight="1" x14ac:dyDescent="0.25">
      <c r="B13" s="29" t="s">
        <v>51</v>
      </c>
      <c r="C13" s="28">
        <v>216</v>
      </c>
      <c r="D13" s="28">
        <v>149</v>
      </c>
      <c r="E13" s="32">
        <v>44.97</v>
      </c>
      <c r="F13" s="14"/>
    </row>
    <row r="14" spans="2:8" s="19" customFormat="1" ht="23.45" customHeight="1" thickBot="1" x14ac:dyDescent="0.3">
      <c r="B14" s="92" t="s">
        <v>52</v>
      </c>
      <c r="C14" s="31">
        <v>1420</v>
      </c>
      <c r="D14" s="31">
        <v>1501</v>
      </c>
      <c r="E14" s="33">
        <v>-5.4</v>
      </c>
      <c r="F14" s="13"/>
    </row>
    <row r="15" spans="2:8" ht="15.75" thickTop="1" x14ac:dyDescent="0.25"/>
    <row r="16" spans="2:8" x14ac:dyDescent="0.25"/>
    <row r="17" spans="2:6" x14ac:dyDescent="0.25"/>
    <row r="18" spans="2:6" x14ac:dyDescent="0.25"/>
    <row r="19" spans="2:6" x14ac:dyDescent="0.25"/>
    <row r="20" spans="2:6" x14ac:dyDescent="0.25"/>
    <row r="21" spans="2:6" x14ac:dyDescent="0.25"/>
    <row r="22" spans="2:6" x14ac:dyDescent="0.25">
      <c r="B22" s="12"/>
      <c r="C22" s="12"/>
      <c r="D22" s="12"/>
      <c r="E22" s="12"/>
      <c r="F22"/>
    </row>
    <row r="23" spans="2:6" x14ac:dyDescent="0.25">
      <c r="B23" s="12"/>
      <c r="C23" s="12"/>
      <c r="D23" s="12"/>
      <c r="E23" s="12"/>
      <c r="F23"/>
    </row>
    <row r="24" spans="2:6" x14ac:dyDescent="0.25">
      <c r="B24" s="12"/>
      <c r="C24" s="12"/>
      <c r="D24" s="12"/>
      <c r="E24" s="12"/>
      <c r="F24"/>
    </row>
    <row r="25" spans="2:6" x14ac:dyDescent="0.25">
      <c r="B25" s="12"/>
      <c r="C25" s="12"/>
      <c r="D25" s="12"/>
      <c r="E25" s="12"/>
      <c r="F25"/>
    </row>
    <row r="26" spans="2:6" x14ac:dyDescent="0.25">
      <c r="B26" s="12"/>
      <c r="C26" s="12"/>
      <c r="D26" s="12"/>
      <c r="E26" s="12"/>
      <c r="F26"/>
    </row>
    <row r="27" spans="2:6" x14ac:dyDescent="0.25"/>
    <row r="28" spans="2:6" x14ac:dyDescent="0.25"/>
    <row r="29" spans="2:6" x14ac:dyDescent="0.25">
      <c r="B29" s="12"/>
      <c r="C29" s="12"/>
      <c r="D29" s="12"/>
      <c r="E29" s="12"/>
      <c r="F29"/>
    </row>
    <row r="30" spans="2:6" x14ac:dyDescent="0.25">
      <c r="B30" s="12"/>
      <c r="C30" s="12"/>
      <c r="D30" s="12"/>
      <c r="E30" s="12"/>
      <c r="F30"/>
    </row>
    <row r="31" spans="2:6" x14ac:dyDescent="0.25">
      <c r="B31" s="12"/>
      <c r="C31" s="12"/>
      <c r="D31" s="12"/>
      <c r="E31" s="12"/>
      <c r="F31"/>
    </row>
    <row r="32" spans="2:6" x14ac:dyDescent="0.25">
      <c r="B32" s="12"/>
      <c r="C32" s="12"/>
      <c r="D32" s="12"/>
      <c r="E32" s="12"/>
      <c r="F32"/>
    </row>
    <row r="33" spans="2:6" x14ac:dyDescent="0.25">
      <c r="B33" s="12"/>
      <c r="C33" s="12"/>
      <c r="D33" s="12"/>
      <c r="E33" s="12"/>
      <c r="F33"/>
    </row>
    <row r="34" spans="2:6" x14ac:dyDescent="0.25">
      <c r="B34" s="12"/>
      <c r="C34" s="12"/>
      <c r="D34" s="12"/>
      <c r="E34" s="12"/>
      <c r="F34"/>
    </row>
    <row r="35" spans="2:6" x14ac:dyDescent="0.25"/>
    <row r="36" spans="2:6" x14ac:dyDescent="0.25"/>
    <row r="37" spans="2:6" x14ac:dyDescent="0.25"/>
    <row r="38" spans="2:6" ht="3.75" customHeight="1" x14ac:dyDescent="0.25"/>
    <row r="39" spans="2:6" x14ac:dyDescent="0.25"/>
    <row r="40" spans="2:6" x14ac:dyDescent="0.25"/>
    <row r="41" spans="2:6" x14ac:dyDescent="0.25"/>
    <row r="42" spans="2:6" x14ac:dyDescent="0.25"/>
    <row r="43" spans="2:6" x14ac:dyDescent="0.25"/>
    <row r="44" spans="2:6" x14ac:dyDescent="0.25"/>
    <row r="45" spans="2:6" x14ac:dyDescent="0.25"/>
  </sheetData>
  <mergeCells count="2">
    <mergeCell ref="B8:B9"/>
    <mergeCell ref="C8:E8"/>
  </mergeCells>
  <conditionalFormatting sqref="B10:E14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showGridLines="0" showRowColHeaders="0" zoomScale="80" zoomScaleNormal="80" workbookViewId="0">
      <selection activeCell="B8" sqref="B8:D9"/>
    </sheetView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4" width="19.140625" customWidth="1"/>
    <col min="5" max="5" width="13.85546875" customWidth="1"/>
  </cols>
  <sheetData>
    <row r="1" spans="2:5" x14ac:dyDescent="0.25"/>
    <row r="2" spans="2:5" x14ac:dyDescent="0.25"/>
    <row r="3" spans="2:5" x14ac:dyDescent="0.25"/>
    <row r="4" spans="2:5" x14ac:dyDescent="0.25">
      <c r="B4" s="132"/>
      <c r="C4" s="132"/>
      <c r="D4" s="132"/>
      <c r="E4" s="133"/>
    </row>
    <row r="5" spans="2:5" x14ac:dyDescent="0.25">
      <c r="B5" s="133"/>
      <c r="C5" s="133"/>
      <c r="D5" s="133"/>
      <c r="E5" s="133"/>
    </row>
    <row r="6" spans="2:5" ht="21.95" customHeight="1" x14ac:dyDescent="0.25">
      <c r="B6" s="133"/>
      <c r="C6" s="133"/>
      <c r="D6" s="133"/>
      <c r="E6" s="133"/>
    </row>
    <row r="7" spans="2:5" ht="21.6" customHeight="1" x14ac:dyDescent="0.25">
      <c r="B7" s="6" t="s">
        <v>0</v>
      </c>
      <c r="C7" s="6"/>
      <c r="D7" s="6"/>
    </row>
    <row r="8" spans="2:5" ht="21.6" customHeight="1" x14ac:dyDescent="0.25">
      <c r="B8" s="128"/>
      <c r="C8" s="134" t="s">
        <v>22</v>
      </c>
      <c r="D8" s="135"/>
    </row>
    <row r="9" spans="2:5" ht="20.45" customHeight="1" x14ac:dyDescent="0.25">
      <c r="B9" s="128"/>
      <c r="C9" s="27">
        <v>2019</v>
      </c>
      <c r="D9" s="27">
        <v>2018</v>
      </c>
    </row>
    <row r="10" spans="2:5" ht="20.45" customHeight="1" x14ac:dyDescent="0.25">
      <c r="B10" s="113" t="s">
        <v>53</v>
      </c>
      <c r="C10" s="116"/>
      <c r="D10" s="117"/>
    </row>
    <row r="11" spans="2:5" ht="20.45" customHeight="1" x14ac:dyDescent="0.25">
      <c r="B11" s="114" t="s">
        <v>54</v>
      </c>
      <c r="C11" s="116">
        <v>42491</v>
      </c>
      <c r="D11" s="116">
        <v>67033</v>
      </c>
    </row>
    <row r="12" spans="2:5" ht="20.45" customHeight="1" x14ac:dyDescent="0.25">
      <c r="B12" s="114" t="s">
        <v>55</v>
      </c>
      <c r="C12" s="116">
        <v>19204</v>
      </c>
      <c r="D12" s="116">
        <v>10710</v>
      </c>
    </row>
    <row r="13" spans="2:5" ht="20.45" customHeight="1" x14ac:dyDescent="0.25">
      <c r="B13" s="114" t="s">
        <v>56</v>
      </c>
      <c r="C13" s="116">
        <v>12876</v>
      </c>
      <c r="D13" s="116">
        <v>12482</v>
      </c>
    </row>
    <row r="14" spans="2:5" ht="20.45" customHeight="1" x14ac:dyDescent="0.25">
      <c r="B14" s="114" t="s">
        <v>57</v>
      </c>
      <c r="C14" s="116">
        <v>12226</v>
      </c>
      <c r="D14" s="116">
        <v>11324</v>
      </c>
    </row>
    <row r="15" spans="2:5" ht="20.45" customHeight="1" x14ac:dyDescent="0.25">
      <c r="B15" s="114" t="s">
        <v>58</v>
      </c>
      <c r="C15" s="116">
        <v>340</v>
      </c>
      <c r="D15" s="116">
        <v>22590</v>
      </c>
    </row>
    <row r="16" spans="2:5" ht="20.45" customHeight="1" x14ac:dyDescent="0.25">
      <c r="B16" s="114" t="s">
        <v>59</v>
      </c>
      <c r="C16" s="116">
        <v>997858</v>
      </c>
      <c r="D16" s="116">
        <v>892643</v>
      </c>
    </row>
    <row r="17" spans="2:4" ht="20.45" customHeight="1" x14ac:dyDescent="0.25">
      <c r="B17" s="114" t="s">
        <v>60</v>
      </c>
      <c r="C17" s="116" t="s">
        <v>30</v>
      </c>
      <c r="D17" s="116">
        <v>76896</v>
      </c>
    </row>
    <row r="18" spans="2:4" ht="20.45" customHeight="1" x14ac:dyDescent="0.25">
      <c r="B18" s="114" t="s">
        <v>61</v>
      </c>
      <c r="C18" s="116">
        <v>47596</v>
      </c>
      <c r="D18" s="116">
        <v>56320</v>
      </c>
    </row>
    <row r="19" spans="2:4" ht="20.45" customHeight="1" x14ac:dyDescent="0.25">
      <c r="B19" s="114" t="s">
        <v>62</v>
      </c>
      <c r="C19" s="116">
        <v>239748</v>
      </c>
      <c r="D19" s="116" t="s">
        <v>30</v>
      </c>
    </row>
    <row r="20" spans="2:4" ht="20.45" customHeight="1" x14ac:dyDescent="0.25">
      <c r="B20" s="114" t="s">
        <v>63</v>
      </c>
      <c r="C20" s="116">
        <v>23497</v>
      </c>
      <c r="D20" s="116">
        <v>26717</v>
      </c>
    </row>
    <row r="21" spans="2:4" ht="20.45" customHeight="1" x14ac:dyDescent="0.25">
      <c r="B21" s="114" t="s">
        <v>64</v>
      </c>
      <c r="C21" s="118">
        <v>-12566</v>
      </c>
      <c r="D21" s="118">
        <v>-12927</v>
      </c>
    </row>
    <row r="22" spans="2:4" ht="20.45" customHeight="1" x14ac:dyDescent="0.25">
      <c r="B22" s="115"/>
      <c r="C22" s="119">
        <v>1383270</v>
      </c>
      <c r="D22" s="119">
        <v>1163788</v>
      </c>
    </row>
    <row r="23" spans="2:4" ht="20.45" customHeight="1" x14ac:dyDescent="0.25">
      <c r="B23" s="113" t="s">
        <v>65</v>
      </c>
      <c r="C23" s="119"/>
      <c r="D23" s="119"/>
    </row>
    <row r="24" spans="2:4" ht="20.45" customHeight="1" x14ac:dyDescent="0.25">
      <c r="B24" s="114" t="s">
        <v>66</v>
      </c>
      <c r="C24" s="116">
        <v>-804721</v>
      </c>
      <c r="D24" s="116">
        <v>-848586</v>
      </c>
    </row>
    <row r="25" spans="2:4" ht="20.45" customHeight="1" x14ac:dyDescent="0.25">
      <c r="B25" s="114" t="s">
        <v>67</v>
      </c>
      <c r="C25" s="116">
        <v>-11706</v>
      </c>
      <c r="D25" s="116">
        <v>-19718</v>
      </c>
    </row>
    <row r="26" spans="2:4" ht="20.45" customHeight="1" x14ac:dyDescent="0.25">
      <c r="B26" s="114" t="s">
        <v>68</v>
      </c>
      <c r="C26" s="116">
        <v>-12693</v>
      </c>
      <c r="D26" s="116">
        <v>-15412</v>
      </c>
    </row>
    <row r="27" spans="2:4" ht="20.45" customHeight="1" x14ac:dyDescent="0.25">
      <c r="B27" s="114" t="s">
        <v>69</v>
      </c>
      <c r="C27" s="116">
        <v>-50969</v>
      </c>
      <c r="D27" s="116">
        <v>-43924</v>
      </c>
    </row>
    <row r="28" spans="2:4" ht="20.45" customHeight="1" x14ac:dyDescent="0.25">
      <c r="B28" s="114" t="s">
        <v>70</v>
      </c>
      <c r="C28" s="116">
        <v>-11589</v>
      </c>
      <c r="D28" s="116">
        <v>-11455</v>
      </c>
    </row>
    <row r="29" spans="2:4" ht="20.45" customHeight="1" x14ac:dyDescent="0.25">
      <c r="B29" s="114" t="s">
        <v>71</v>
      </c>
      <c r="C29" s="116">
        <v>-233846</v>
      </c>
      <c r="D29" s="116">
        <v>-579609</v>
      </c>
    </row>
    <row r="30" spans="2:4" ht="20.45" customHeight="1" x14ac:dyDescent="0.25">
      <c r="B30" s="114" t="s">
        <v>72</v>
      </c>
      <c r="C30" s="116">
        <v>-627</v>
      </c>
      <c r="D30" s="116">
        <v>-8402</v>
      </c>
    </row>
    <row r="31" spans="2:4" ht="20.45" customHeight="1" x14ac:dyDescent="0.25">
      <c r="B31" s="114" t="s">
        <v>73</v>
      </c>
      <c r="C31" s="116">
        <v>-6610</v>
      </c>
      <c r="D31" s="116" t="s">
        <v>30</v>
      </c>
    </row>
    <row r="32" spans="2:4" x14ac:dyDescent="0.25">
      <c r="B32" s="114" t="s">
        <v>63</v>
      </c>
      <c r="C32" s="118">
        <v>-16559</v>
      </c>
      <c r="D32" s="118">
        <v>-13128</v>
      </c>
    </row>
    <row r="33" spans="2:4" x14ac:dyDescent="0.25">
      <c r="B33" s="115"/>
      <c r="C33" s="120">
        <v>-1149320</v>
      </c>
      <c r="D33" s="120">
        <v>-1540234</v>
      </c>
    </row>
    <row r="34" spans="2:4" x14ac:dyDescent="0.25">
      <c r="B34" s="113" t="s">
        <v>74</v>
      </c>
      <c r="C34" s="120">
        <v>233950</v>
      </c>
      <c r="D34" s="120">
        <v>-376446</v>
      </c>
    </row>
    <row r="35" spans="2:4" x14ac:dyDescent="0.25">
      <c r="B35" s="2"/>
      <c r="C35" s="2"/>
      <c r="D35" s="2"/>
    </row>
    <row r="36" spans="2:4" x14ac:dyDescent="0.25">
      <c r="B36" s="2"/>
      <c r="C36" s="2"/>
      <c r="D36" s="2"/>
    </row>
    <row r="37" spans="2:4" x14ac:dyDescent="0.25"/>
    <row r="38" spans="2:4" x14ac:dyDescent="0.25"/>
  </sheetData>
  <mergeCells count="3">
    <mergeCell ref="B4:E6"/>
    <mergeCell ref="C8:D8"/>
    <mergeCell ref="B8:B9"/>
  </mergeCells>
  <conditionalFormatting sqref="B10:D31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showRowColHeaders="0" zoomScale="80" zoomScaleNormal="80" workbookViewId="0">
      <selection activeCell="B9" sqref="B9:I9"/>
    </sheetView>
  </sheetViews>
  <sheetFormatPr defaultColWidth="8.7109375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4.140625" customWidth="1"/>
  </cols>
  <sheetData>
    <row r="1" spans="2:9" x14ac:dyDescent="0.25"/>
    <row r="2" spans="2:9" x14ac:dyDescent="0.25"/>
    <row r="3" spans="2:9" x14ac:dyDescent="0.25"/>
    <row r="4" spans="2:9" ht="15" customHeight="1" x14ac:dyDescent="0.25">
      <c r="B4" s="132"/>
      <c r="C4" s="132"/>
      <c r="D4" s="132"/>
      <c r="E4" s="132"/>
      <c r="F4" s="132"/>
      <c r="G4" s="132"/>
      <c r="H4" s="132"/>
    </row>
    <row r="5" spans="2:9" ht="15" customHeight="1" x14ac:dyDescent="0.25">
      <c r="B5" s="132"/>
      <c r="C5" s="132"/>
      <c r="D5" s="132"/>
      <c r="E5" s="132"/>
      <c r="F5" s="132"/>
      <c r="G5" s="132"/>
      <c r="H5" s="132"/>
    </row>
    <row r="6" spans="2:9" ht="15" customHeight="1" x14ac:dyDescent="0.25">
      <c r="B6" s="132"/>
      <c r="C6" s="132"/>
      <c r="D6" s="132"/>
      <c r="E6" s="132"/>
      <c r="F6" s="132"/>
      <c r="G6" s="132"/>
      <c r="H6" s="132"/>
    </row>
    <row r="7" spans="2:9" ht="20.100000000000001" customHeight="1" x14ac:dyDescent="0.25">
      <c r="B7" s="21" t="s">
        <v>0</v>
      </c>
      <c r="C7" s="19"/>
      <c r="D7" s="19"/>
      <c r="E7" s="19"/>
      <c r="F7" s="19"/>
      <c r="G7" s="19"/>
      <c r="H7" s="19"/>
    </row>
    <row r="8" spans="2:9" ht="9.75" customHeight="1" x14ac:dyDescent="0.25">
      <c r="B8" s="21"/>
      <c r="C8" s="19"/>
      <c r="D8" s="19"/>
      <c r="E8" s="19"/>
      <c r="F8" s="19"/>
      <c r="G8" s="19"/>
      <c r="H8" s="19"/>
    </row>
    <row r="9" spans="2:9" ht="20.45" customHeight="1" x14ac:dyDescent="0.25">
      <c r="B9" s="122" t="s">
        <v>22</v>
      </c>
      <c r="C9" s="121">
        <v>2020</v>
      </c>
      <c r="D9" s="121">
        <v>2021</v>
      </c>
      <c r="E9" s="121">
        <v>2022</v>
      </c>
      <c r="F9" s="121">
        <v>2023</v>
      </c>
      <c r="G9" s="121">
        <v>2024</v>
      </c>
      <c r="H9" s="121" t="s">
        <v>75</v>
      </c>
      <c r="I9" s="138"/>
    </row>
    <row r="10" spans="2:9" ht="20.45" customHeight="1" x14ac:dyDescent="0.25">
      <c r="B10" s="68" t="s">
        <v>76</v>
      </c>
      <c r="C10" s="63"/>
      <c r="D10" s="63"/>
      <c r="E10" s="63"/>
      <c r="F10" s="63"/>
      <c r="G10" s="63"/>
      <c r="H10" s="73"/>
    </row>
    <row r="11" spans="2:9" ht="20.45" customHeight="1" x14ac:dyDescent="0.25">
      <c r="B11" s="64" t="s">
        <v>77</v>
      </c>
      <c r="C11" s="65">
        <v>45691</v>
      </c>
      <c r="D11" s="65" t="s">
        <v>30</v>
      </c>
      <c r="E11" s="65" t="s">
        <v>30</v>
      </c>
      <c r="F11" s="65" t="s">
        <v>30</v>
      </c>
      <c r="G11" s="65">
        <v>6046051</v>
      </c>
      <c r="H11" s="74">
        <v>6091742</v>
      </c>
    </row>
    <row r="12" spans="2:9" ht="20.45" customHeight="1" x14ac:dyDescent="0.25">
      <c r="B12" s="68" t="s">
        <v>78</v>
      </c>
      <c r="C12" s="72">
        <v>45691</v>
      </c>
      <c r="D12" s="72" t="s">
        <v>30</v>
      </c>
      <c r="E12" s="72" t="s">
        <v>30</v>
      </c>
      <c r="F12" s="72" t="s">
        <v>30</v>
      </c>
      <c r="G12" s="72">
        <v>6046051</v>
      </c>
      <c r="H12" s="72">
        <v>6091742</v>
      </c>
    </row>
    <row r="13" spans="2:9" ht="20.45" customHeight="1" x14ac:dyDescent="0.25">
      <c r="B13" s="66" t="s">
        <v>79</v>
      </c>
      <c r="C13" s="65"/>
      <c r="D13" s="65"/>
      <c r="E13" s="65"/>
      <c r="F13" s="65"/>
      <c r="G13" s="65"/>
      <c r="H13" s="74"/>
    </row>
    <row r="14" spans="2:9" ht="20.45" customHeight="1" x14ac:dyDescent="0.25">
      <c r="B14" s="62" t="s">
        <v>80</v>
      </c>
      <c r="C14" s="63">
        <v>413807</v>
      </c>
      <c r="D14" s="63">
        <v>340668</v>
      </c>
      <c r="E14" s="63">
        <v>350991</v>
      </c>
      <c r="F14" s="63" t="s">
        <v>30</v>
      </c>
      <c r="G14" s="63" t="s">
        <v>30</v>
      </c>
      <c r="H14" s="73">
        <v>1105466</v>
      </c>
    </row>
    <row r="15" spans="2:9" ht="20.45" customHeight="1" x14ac:dyDescent="0.25">
      <c r="B15" s="64" t="s">
        <v>81</v>
      </c>
      <c r="C15" s="65">
        <v>289381</v>
      </c>
      <c r="D15" s="65">
        <v>288686</v>
      </c>
      <c r="E15" s="65" t="s">
        <v>30</v>
      </c>
      <c r="F15" s="65" t="s">
        <v>30</v>
      </c>
      <c r="G15" s="65" t="s">
        <v>30</v>
      </c>
      <c r="H15" s="74">
        <v>578067</v>
      </c>
    </row>
    <row r="16" spans="2:9" ht="20.45" customHeight="1" x14ac:dyDescent="0.25">
      <c r="B16" s="62" t="s">
        <v>82</v>
      </c>
      <c r="C16" s="69">
        <v>178226</v>
      </c>
      <c r="D16" s="70" t="s">
        <v>30</v>
      </c>
      <c r="E16" s="70" t="s">
        <v>30</v>
      </c>
      <c r="F16" s="70" t="s">
        <v>30</v>
      </c>
      <c r="G16" s="70" t="s">
        <v>30</v>
      </c>
      <c r="H16" s="75">
        <v>178226</v>
      </c>
    </row>
    <row r="17" spans="2:8" ht="20.45" customHeight="1" x14ac:dyDescent="0.25">
      <c r="B17" s="66" t="s">
        <v>83</v>
      </c>
      <c r="C17" s="71">
        <v>881414</v>
      </c>
      <c r="D17" s="71">
        <v>629354</v>
      </c>
      <c r="E17" s="71">
        <v>350991</v>
      </c>
      <c r="F17" s="71" t="s">
        <v>30</v>
      </c>
      <c r="G17" s="71" t="s">
        <v>30</v>
      </c>
      <c r="H17" s="71">
        <v>1861759</v>
      </c>
    </row>
    <row r="18" spans="2:8" ht="20.45" customHeight="1" x14ac:dyDescent="0.25">
      <c r="B18" s="62" t="s">
        <v>84</v>
      </c>
      <c r="C18" s="63">
        <v>-9007</v>
      </c>
      <c r="D18" s="63">
        <v>-8991</v>
      </c>
      <c r="E18" s="63">
        <v>-24</v>
      </c>
      <c r="F18" s="63" t="s">
        <v>30</v>
      </c>
      <c r="G18" s="63">
        <v>-18656</v>
      </c>
      <c r="H18" s="73">
        <v>-36678</v>
      </c>
    </row>
    <row r="19" spans="2:8" ht="20.45" customHeight="1" x14ac:dyDescent="0.25">
      <c r="B19" s="64" t="s">
        <v>85</v>
      </c>
      <c r="C19" s="65" t="s">
        <v>30</v>
      </c>
      <c r="D19" s="65" t="s">
        <v>30</v>
      </c>
      <c r="E19" s="65" t="s">
        <v>30</v>
      </c>
      <c r="F19" s="65" t="s">
        <v>30</v>
      </c>
      <c r="G19" s="65">
        <v>-30040</v>
      </c>
      <c r="H19" s="74">
        <v>-30040</v>
      </c>
    </row>
    <row r="20" spans="2:8" ht="19.5" customHeight="1" thickBot="1" x14ac:dyDescent="0.3">
      <c r="B20" s="68" t="s">
        <v>86</v>
      </c>
      <c r="C20" s="76">
        <v>918098</v>
      </c>
      <c r="D20" s="77">
        <v>620363</v>
      </c>
      <c r="E20" s="77">
        <v>350967</v>
      </c>
      <c r="F20" s="77" t="s">
        <v>30</v>
      </c>
      <c r="G20" s="77">
        <v>5997355</v>
      </c>
      <c r="H20" s="77">
        <v>7886783</v>
      </c>
    </row>
    <row r="21" spans="2:8" ht="15.75" thickTop="1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x14ac:dyDescent="0.25"/>
    <row r="30" spans="2:8" x14ac:dyDescent="0.25"/>
    <row r="31" spans="2:8" x14ac:dyDescent="0.25"/>
    <row r="32" spans="2:8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4:H6"/>
  </mergeCells>
  <conditionalFormatting sqref="B10:H20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showRowColHeaders="0" zoomScale="80" zoomScaleNormal="80" workbookViewId="0">
      <selection activeCell="B8" sqref="B8:D9"/>
    </sheetView>
  </sheetViews>
  <sheetFormatPr defaultColWidth="0" defaultRowHeight="15" zeroHeight="1" x14ac:dyDescent="0.25"/>
  <cols>
    <col min="1" max="1" width="13.7109375" style="22" customWidth="1"/>
    <col min="2" max="2" width="49.7109375" style="22" customWidth="1"/>
    <col min="3" max="4" width="22.28515625" style="22" customWidth="1"/>
    <col min="5" max="5" width="18.42578125" style="22" customWidth="1"/>
    <col min="6" max="7" width="9.140625" style="22" hidden="1" customWidth="1"/>
    <col min="8" max="16384" width="9.140625" style="22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19"/>
      <c r="B5" s="132"/>
      <c r="C5" s="133"/>
      <c r="D5" s="133"/>
      <c r="E5" s="133"/>
      <c r="F5" s="133"/>
      <c r="G5" s="133"/>
    </row>
    <row r="6" spans="1:7" x14ac:dyDescent="0.25">
      <c r="A6" s="19"/>
      <c r="B6" s="133"/>
      <c r="C6" s="133"/>
      <c r="D6" s="133"/>
      <c r="E6" s="133"/>
      <c r="F6" s="133"/>
      <c r="G6" s="133"/>
    </row>
    <row r="7" spans="1:7" ht="21.6" customHeight="1" x14ac:dyDescent="0.25">
      <c r="B7" s="6" t="s">
        <v>0</v>
      </c>
      <c r="C7" s="3"/>
      <c r="D7" s="3"/>
    </row>
    <row r="8" spans="1:7" ht="17.45" customHeight="1" x14ac:dyDescent="0.25">
      <c r="B8" s="128" t="s">
        <v>87</v>
      </c>
      <c r="C8" s="37" t="s">
        <v>88</v>
      </c>
      <c r="D8" s="67" t="s">
        <v>89</v>
      </c>
    </row>
    <row r="9" spans="1:7" ht="17.45" customHeight="1" x14ac:dyDescent="0.25">
      <c r="B9" s="128"/>
      <c r="C9" s="37">
        <v>2019</v>
      </c>
      <c r="D9" s="37">
        <v>2020</v>
      </c>
    </row>
    <row r="10" spans="1:7" ht="17.45" customHeight="1" x14ac:dyDescent="0.25">
      <c r="B10" s="20" t="s">
        <v>90</v>
      </c>
      <c r="C10" s="108">
        <v>90711</v>
      </c>
      <c r="D10" s="108">
        <v>184821</v>
      </c>
    </row>
    <row r="11" spans="1:7" ht="17.45" customHeight="1" x14ac:dyDescent="0.25">
      <c r="B11" s="109" t="s">
        <v>91</v>
      </c>
      <c r="C11" s="110">
        <v>25777</v>
      </c>
      <c r="D11" s="110">
        <v>95373</v>
      </c>
    </row>
    <row r="12" spans="1:7" ht="17.45" customHeight="1" x14ac:dyDescent="0.25">
      <c r="B12" s="111" t="s">
        <v>92</v>
      </c>
      <c r="C12" s="112">
        <v>48934</v>
      </c>
      <c r="D12" s="112">
        <v>89448</v>
      </c>
    </row>
    <row r="13" spans="1:7" ht="17.45" customHeight="1" x14ac:dyDescent="0.25">
      <c r="B13" s="109" t="s">
        <v>93</v>
      </c>
      <c r="C13" s="110">
        <v>953</v>
      </c>
      <c r="D13" s="110">
        <v>3988</v>
      </c>
    </row>
    <row r="14" spans="1:7" ht="17.45" customHeight="1" x14ac:dyDescent="0.25">
      <c r="B14" s="109" t="s">
        <v>94</v>
      </c>
      <c r="C14" s="110">
        <v>19766</v>
      </c>
      <c r="D14" s="110" t="s">
        <v>30</v>
      </c>
    </row>
    <row r="15" spans="1:7" ht="17.45" customHeight="1" x14ac:dyDescent="0.25">
      <c r="B15" s="109" t="s">
        <v>95</v>
      </c>
      <c r="C15" s="110">
        <v>127</v>
      </c>
      <c r="D15" s="110">
        <v>4857</v>
      </c>
    </row>
    <row r="16" spans="1:7" ht="17.45" customHeight="1" x14ac:dyDescent="0.25">
      <c r="B16" s="109" t="s">
        <v>96</v>
      </c>
      <c r="C16" s="110">
        <v>23088</v>
      </c>
      <c r="D16" s="110">
        <v>29881</v>
      </c>
    </row>
    <row r="17" spans="2:4" ht="17.45" customHeight="1" x14ac:dyDescent="0.25">
      <c r="B17" s="109" t="s">
        <v>97</v>
      </c>
      <c r="C17" s="110">
        <v>5000</v>
      </c>
      <c r="D17" s="110">
        <v>50722</v>
      </c>
    </row>
    <row r="18" spans="2:4" ht="15" customHeight="1" x14ac:dyDescent="0.25">
      <c r="B18" s="109" t="s">
        <v>98</v>
      </c>
      <c r="C18" s="110">
        <v>16000</v>
      </c>
      <c r="D18" s="110" t="s">
        <v>30</v>
      </c>
    </row>
    <row r="19" spans="2:4" x14ac:dyDescent="0.25">
      <c r="B19" s="109"/>
      <c r="C19" s="110"/>
      <c r="D19" s="110"/>
    </row>
    <row r="20" spans="2:4" x14ac:dyDescent="0.25">
      <c r="B20" s="20" t="s">
        <v>233</v>
      </c>
      <c r="C20" s="108">
        <v>222637</v>
      </c>
      <c r="D20" s="108">
        <v>249764</v>
      </c>
    </row>
    <row r="21" spans="2:4" x14ac:dyDescent="0.25">
      <c r="B21" s="109" t="s">
        <v>91</v>
      </c>
      <c r="C21" s="110">
        <v>222637</v>
      </c>
      <c r="D21" s="110">
        <v>249764</v>
      </c>
    </row>
    <row r="22" spans="2:4" x14ac:dyDescent="0.25"/>
    <row r="23" spans="2:4" x14ac:dyDescent="0.25"/>
    <row r="24" spans="2:4" x14ac:dyDescent="0.25"/>
    <row r="25" spans="2:4" x14ac:dyDescent="0.25"/>
    <row r="26" spans="2:4" x14ac:dyDescent="0.25"/>
    <row r="27" spans="2:4" x14ac:dyDescent="0.25"/>
    <row r="28" spans="2:4" x14ac:dyDescent="0.25"/>
    <row r="29" spans="2:4" x14ac:dyDescent="0.25"/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2">
    <mergeCell ref="B8:B9"/>
    <mergeCell ref="B5:G6"/>
  </mergeCells>
  <conditionalFormatting sqref="B11:D19 B21:D21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3"/>
  <sheetViews>
    <sheetView showGridLines="0" showRowColHeaders="0" zoomScale="80" zoomScaleNormal="80" workbookViewId="0">
      <selection activeCell="B8" sqref="B8:D9"/>
    </sheetView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132"/>
      <c r="C4" s="133"/>
      <c r="D4" s="133"/>
    </row>
    <row r="5" spans="2:4" ht="32.1" customHeight="1" x14ac:dyDescent="0.25">
      <c r="B5" s="133"/>
      <c r="C5" s="133"/>
      <c r="D5" s="133"/>
    </row>
    <row r="6" spans="2:4" x14ac:dyDescent="0.25">
      <c r="B6" s="133"/>
      <c r="C6" s="133"/>
      <c r="D6" s="133"/>
    </row>
    <row r="7" spans="2:4" x14ac:dyDescent="0.25">
      <c r="B7" s="6" t="s">
        <v>0</v>
      </c>
      <c r="C7" s="2"/>
      <c r="D7" s="2"/>
    </row>
    <row r="8" spans="2:4" x14ac:dyDescent="0.25">
      <c r="B8" s="136"/>
      <c r="C8" s="127" t="s">
        <v>22</v>
      </c>
      <c r="D8" s="128"/>
    </row>
    <row r="9" spans="2:4" ht="21.95" customHeight="1" x14ac:dyDescent="0.25">
      <c r="B9" s="136"/>
      <c r="C9" s="123">
        <v>2019</v>
      </c>
      <c r="D9" s="124" t="s">
        <v>99</v>
      </c>
    </row>
    <row r="10" spans="2:4" ht="23.1" customHeight="1" thickBot="1" x14ac:dyDescent="0.3">
      <c r="B10" s="94" t="s">
        <v>100</v>
      </c>
      <c r="C10" s="95"/>
      <c r="D10" s="96"/>
    </row>
    <row r="11" spans="2:4" ht="18.95" customHeight="1" thickTop="1" thickBot="1" x14ac:dyDescent="0.3">
      <c r="B11" s="97" t="s">
        <v>101</v>
      </c>
      <c r="C11" s="98">
        <v>211608</v>
      </c>
      <c r="D11" s="98">
        <v>301696</v>
      </c>
    </row>
    <row r="12" spans="2:4" ht="18.95" customHeight="1" thickTop="1" thickBot="1" x14ac:dyDescent="0.3">
      <c r="B12" s="97" t="s">
        <v>102</v>
      </c>
      <c r="C12" s="98">
        <v>372678</v>
      </c>
      <c r="D12" s="98">
        <v>161848</v>
      </c>
    </row>
    <row r="13" spans="2:4" ht="18.95" customHeight="1" thickTop="1" thickBot="1" x14ac:dyDescent="0.3">
      <c r="B13" s="97" t="s">
        <v>103</v>
      </c>
      <c r="C13" s="98">
        <v>1033281</v>
      </c>
      <c r="D13" s="98">
        <v>879875</v>
      </c>
    </row>
    <row r="14" spans="2:4" ht="18.95" customHeight="1" thickTop="1" thickBot="1" x14ac:dyDescent="0.3">
      <c r="B14" s="97" t="s">
        <v>104</v>
      </c>
      <c r="C14" s="98">
        <v>95815</v>
      </c>
      <c r="D14" s="98">
        <v>71164</v>
      </c>
    </row>
    <row r="15" spans="2:4" ht="18.95" customHeight="1" thickTop="1" thickBot="1" x14ac:dyDescent="0.3">
      <c r="B15" s="97" t="s">
        <v>105</v>
      </c>
      <c r="C15" s="98">
        <v>51182</v>
      </c>
      <c r="D15" s="98">
        <v>48505</v>
      </c>
    </row>
    <row r="16" spans="2:4" ht="18.95" customHeight="1" thickTop="1" thickBot="1" x14ac:dyDescent="0.3">
      <c r="B16" s="97" t="s">
        <v>106</v>
      </c>
      <c r="C16" s="98">
        <v>364562</v>
      </c>
      <c r="D16" s="98">
        <v>159160</v>
      </c>
    </row>
    <row r="17" spans="2:4" ht="18.95" customHeight="1" thickTop="1" thickBot="1" x14ac:dyDescent="0.3">
      <c r="B17" s="97" t="s">
        <v>107</v>
      </c>
      <c r="C17" s="98">
        <v>112043</v>
      </c>
      <c r="D17" s="98">
        <v>98842</v>
      </c>
    </row>
    <row r="18" spans="2:4" ht="18.95" customHeight="1" thickTop="1" thickBot="1" x14ac:dyDescent="0.3">
      <c r="B18" s="97" t="s">
        <v>108</v>
      </c>
      <c r="C18" s="98">
        <v>439582</v>
      </c>
      <c r="D18" s="98">
        <v>423511</v>
      </c>
    </row>
    <row r="19" spans="2:4" ht="18.95" customHeight="1" thickTop="1" thickBot="1" x14ac:dyDescent="0.3">
      <c r="B19" s="97" t="s">
        <v>109</v>
      </c>
      <c r="C19" s="98">
        <v>171849</v>
      </c>
      <c r="D19" s="98">
        <v>130951</v>
      </c>
    </row>
    <row r="20" spans="2:4" ht="18.95" customHeight="1" thickTop="1" thickBot="1" x14ac:dyDescent="0.3">
      <c r="B20" s="97" t="s">
        <v>110</v>
      </c>
      <c r="C20" s="98">
        <v>40081</v>
      </c>
      <c r="D20" s="98">
        <v>6785</v>
      </c>
    </row>
    <row r="21" spans="2:4" ht="18.95" customHeight="1" thickTop="1" thickBot="1" x14ac:dyDescent="0.3">
      <c r="B21" s="97" t="s">
        <v>111</v>
      </c>
      <c r="C21" s="98">
        <v>17203</v>
      </c>
      <c r="D21" s="98">
        <v>17159</v>
      </c>
    </row>
    <row r="22" spans="2:4" ht="18.95" customHeight="1" thickTop="1" thickBot="1" x14ac:dyDescent="0.3">
      <c r="B22" s="97" t="s">
        <v>112</v>
      </c>
      <c r="C22" s="98">
        <v>234766</v>
      </c>
      <c r="D22" s="98">
        <v>69643</v>
      </c>
    </row>
    <row r="23" spans="2:4" ht="18.95" customHeight="1" thickTop="1" thickBot="1" x14ac:dyDescent="0.3">
      <c r="B23" s="97" t="s">
        <v>113</v>
      </c>
      <c r="C23" s="99">
        <v>93903</v>
      </c>
      <c r="D23" s="100">
        <v>168167</v>
      </c>
    </row>
    <row r="24" spans="2:4" ht="18.95" customHeight="1" thickTop="1" thickBot="1" x14ac:dyDescent="0.3">
      <c r="B24" s="94" t="s">
        <v>114</v>
      </c>
      <c r="C24" s="88">
        <v>3238553</v>
      </c>
      <c r="D24" s="88">
        <v>2537306</v>
      </c>
    </row>
    <row r="25" spans="2:4" ht="18.95" customHeight="1" thickTop="1" thickBot="1" x14ac:dyDescent="0.3">
      <c r="B25" s="97"/>
      <c r="C25" s="98"/>
      <c r="D25" s="98"/>
    </row>
    <row r="26" spans="2:4" ht="18.95" customHeight="1" thickTop="1" thickBot="1" x14ac:dyDescent="0.3">
      <c r="B26" s="94" t="s">
        <v>115</v>
      </c>
      <c r="C26" s="98"/>
      <c r="D26" s="98"/>
    </row>
    <row r="27" spans="2:4" ht="18.95" customHeight="1" thickTop="1" thickBot="1" x14ac:dyDescent="0.3">
      <c r="B27" s="97" t="s">
        <v>102</v>
      </c>
      <c r="C27" s="98">
        <v>916</v>
      </c>
      <c r="D27" s="98">
        <v>21498</v>
      </c>
    </row>
    <row r="28" spans="2:4" ht="18.95" customHeight="1" thickTop="1" thickBot="1" x14ac:dyDescent="0.3">
      <c r="B28" s="97" t="s">
        <v>103</v>
      </c>
      <c r="C28" s="98">
        <v>5942</v>
      </c>
      <c r="D28" s="98">
        <v>5020</v>
      </c>
    </row>
    <row r="29" spans="2:4" ht="11.45" customHeight="1" thickTop="1" thickBot="1" x14ac:dyDescent="0.3">
      <c r="B29" s="97" t="s">
        <v>116</v>
      </c>
      <c r="C29" s="98">
        <v>5100</v>
      </c>
      <c r="D29" s="98" t="s">
        <v>30</v>
      </c>
    </row>
    <row r="30" spans="2:4" ht="18.95" customHeight="1" thickTop="1" thickBot="1" x14ac:dyDescent="0.3">
      <c r="B30" s="97" t="s">
        <v>105</v>
      </c>
      <c r="C30" s="98">
        <v>676051</v>
      </c>
      <c r="D30" s="98">
        <v>17825</v>
      </c>
    </row>
    <row r="31" spans="2:4" ht="18.95" customHeight="1" thickTop="1" thickBot="1" x14ac:dyDescent="0.3">
      <c r="B31" s="97" t="s">
        <v>106</v>
      </c>
      <c r="C31" s="98">
        <v>3067</v>
      </c>
      <c r="D31" s="98">
        <v>3115</v>
      </c>
    </row>
    <row r="32" spans="2:4" ht="18.95" customHeight="1" thickTop="1" thickBot="1" x14ac:dyDescent="0.3">
      <c r="B32" s="97" t="s">
        <v>117</v>
      </c>
      <c r="C32" s="98">
        <v>364277</v>
      </c>
      <c r="D32" s="98">
        <v>374374</v>
      </c>
    </row>
    <row r="33" spans="2:4" ht="18.95" customHeight="1" thickTop="1" thickBot="1" x14ac:dyDescent="0.3">
      <c r="B33" s="97" t="s">
        <v>118</v>
      </c>
      <c r="C33" s="98">
        <v>1573</v>
      </c>
      <c r="D33" s="98">
        <v>921288</v>
      </c>
    </row>
    <row r="34" spans="2:4" ht="18.95" customHeight="1" thickTop="1" thickBot="1" x14ac:dyDescent="0.3">
      <c r="B34" s="97" t="s">
        <v>111</v>
      </c>
      <c r="C34" s="98">
        <v>9338</v>
      </c>
      <c r="D34" s="98">
        <v>22981</v>
      </c>
    </row>
    <row r="35" spans="2:4" ht="18.95" customHeight="1" thickTop="1" thickBot="1" x14ac:dyDescent="0.3">
      <c r="B35" s="97" t="s">
        <v>110</v>
      </c>
      <c r="C35" s="98" t="s">
        <v>30</v>
      </c>
      <c r="D35" s="98">
        <v>87285</v>
      </c>
    </row>
    <row r="36" spans="2:4" ht="18.95" customHeight="1" thickTop="1" thickBot="1" x14ac:dyDescent="0.3">
      <c r="B36" s="97" t="s">
        <v>119</v>
      </c>
      <c r="C36" s="98">
        <v>1456178</v>
      </c>
      <c r="D36" s="98">
        <v>743692</v>
      </c>
    </row>
    <row r="37" spans="2:4" ht="18.95" customHeight="1" thickTop="1" thickBot="1" x14ac:dyDescent="0.3">
      <c r="B37" s="97" t="s">
        <v>120</v>
      </c>
      <c r="C37" s="98">
        <v>53561</v>
      </c>
      <c r="D37" s="98">
        <v>59290</v>
      </c>
    </row>
    <row r="38" spans="2:4" ht="18.95" customHeight="1" thickTop="1" thickBot="1" x14ac:dyDescent="0.3">
      <c r="B38" s="97" t="s">
        <v>108</v>
      </c>
      <c r="C38" s="98">
        <v>4125488</v>
      </c>
      <c r="D38" s="98">
        <v>4097935</v>
      </c>
    </row>
    <row r="39" spans="2:4" ht="18.95" customHeight="1" thickTop="1" thickBot="1" x14ac:dyDescent="0.3">
      <c r="B39" s="97" t="s">
        <v>109</v>
      </c>
      <c r="C39" s="98">
        <v>1024385</v>
      </c>
      <c r="D39" s="98">
        <v>998359</v>
      </c>
    </row>
    <row r="40" spans="2:4" ht="18.95" customHeight="1" thickTop="1" thickBot="1" x14ac:dyDescent="0.3">
      <c r="B40" s="97" t="s">
        <v>121</v>
      </c>
      <c r="C40" s="98">
        <v>4041565</v>
      </c>
      <c r="D40" s="98">
        <v>4205308</v>
      </c>
    </row>
    <row r="41" spans="2:4" ht="16.5" thickTop="1" thickBot="1" x14ac:dyDescent="0.3">
      <c r="B41" s="97" t="s">
        <v>122</v>
      </c>
      <c r="C41" s="98">
        <v>2448487</v>
      </c>
      <c r="D41" s="98">
        <v>2659221</v>
      </c>
    </row>
    <row r="42" spans="2:4" ht="15" hidden="1" customHeight="1" x14ac:dyDescent="0.25">
      <c r="B42" s="97" t="s">
        <v>123</v>
      </c>
      <c r="C42" s="98">
        <v>155587</v>
      </c>
      <c r="D42" s="98">
        <v>197583</v>
      </c>
    </row>
    <row r="43" spans="2:4" ht="15" hidden="1" customHeight="1" x14ac:dyDescent="0.25">
      <c r="B43" s="97" t="s">
        <v>124</v>
      </c>
      <c r="C43" s="99">
        <v>52984</v>
      </c>
      <c r="D43" s="100" t="s">
        <v>30</v>
      </c>
    </row>
    <row r="44" spans="2:4" ht="16.5" thickTop="1" thickBot="1" x14ac:dyDescent="0.3">
      <c r="B44" s="94" t="s">
        <v>125</v>
      </c>
      <c r="C44" s="101">
        <v>14424499</v>
      </c>
      <c r="D44" s="102">
        <v>14414774</v>
      </c>
    </row>
    <row r="45" spans="2:4" ht="15.75" thickTop="1" x14ac:dyDescent="0.25">
      <c r="B45" s="80" t="s">
        <v>126</v>
      </c>
      <c r="C45" s="90">
        <v>17663052</v>
      </c>
      <c r="D45" s="91">
        <v>16952080</v>
      </c>
    </row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  <row r="53" x14ac:dyDescent="0.25"/>
  </sheetData>
  <mergeCells count="3">
    <mergeCell ref="B4:D6"/>
    <mergeCell ref="C8:D8"/>
    <mergeCell ref="B8:B9"/>
  </mergeCells>
  <conditionalFormatting sqref="B10:D40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Cemig GT (Índice)</vt:lpstr>
      <vt:lpstr>1.1 Balanço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2020-11-17T17:50:24Z</dcterms:modified>
</cp:coreProperties>
</file>