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3T23\Planilhas interativas\"/>
    </mc:Choice>
  </mc:AlternateContent>
  <xr:revisionPtr revIDLastSave="0" documentId="13_ncr:1_{FD0E170B-E4D9-4C86-9862-51F298138044}" xr6:coauthVersionLast="47" xr6:coauthVersionMax="47" xr10:uidLastSave="{00000000-0000-0000-0000-000000000000}"/>
  <bookViews>
    <workbookView xWindow="20370" yWindow="-120" windowWidth="19440" windowHeight="14880" xr2:uid="{9ABEC8E4-EE2D-42DC-942E-C7CE4A3EB134}"/>
  </bookViews>
  <sheets>
    <sheet name="Cemig GT (Sumário)" sheetId="1" r:id="rId1"/>
    <sheet name="Balanço de Energia" sheetId="5" r:id="rId2"/>
    <sheet name="Venda de energia por classe" sheetId="6" r:id="rId3"/>
    <sheet name="Receita" sheetId="9" r:id="rId4"/>
    <sheet name="Custos e Despesas" sheetId="10" r:id="rId5"/>
    <sheet name="Resultado Financeiro" sheetId="12" r:id="rId6"/>
    <sheet name="Endividamento" sheetId="13" r:id="rId7"/>
    <sheet name="Investimentos" sheetId="14" r:id="rId8"/>
    <sheet name="BP (Ativo)" sheetId="15" r:id="rId9"/>
    <sheet name="BP (Passivo)" sheetId="16" r:id="rId10"/>
    <sheet name="LAJIDA" sheetId="11" r:id="rId11"/>
    <sheet name="DRE" sheetId="17" r:id="rId12"/>
    <sheet name="DFC" sheetId="18" r:id="rId13"/>
  </sheets>
  <externalReferences>
    <externalReference r:id="rId14"/>
  </externalReferences>
  <definedNames>
    <definedName name="_Hlk160453777" localSheetId="4">'Custos e Despesas'!$B$16</definedName>
    <definedName name="_Toc229977613" localSheetId="12">DFC!$B$10</definedName>
    <definedName name="_Toc282006926" localSheetId="9">'BP (Passivo)'!$B$8</definedName>
    <definedName name="_Toc282006927" localSheetId="9">'BP (Passivo)'!$B$9</definedName>
    <definedName name="_Toc288721758" localSheetId="4">'Custos e Despesas'!#REF!</definedName>
    <definedName name="_Toc288721760" localSheetId="4">'Custos e Despesas'!#REF!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7" l="1"/>
  <c r="E50" i="17"/>
  <c r="D50" i="17"/>
  <c r="C50" i="17"/>
  <c r="F49" i="17"/>
  <c r="E49" i="17"/>
  <c r="D49" i="17"/>
  <c r="C49" i="17"/>
  <c r="F48" i="17"/>
  <c r="E48" i="17"/>
  <c r="D48" i="17"/>
  <c r="C48" i="17"/>
  <c r="D49" i="16"/>
  <c r="C49" i="16"/>
  <c r="D48" i="16"/>
  <c r="C48" i="16"/>
  <c r="D47" i="16"/>
  <c r="C47" i="16"/>
  <c r="D46" i="16"/>
  <c r="C46" i="16"/>
  <c r="F29" i="10"/>
  <c r="E29" i="10"/>
  <c r="D29" i="10"/>
  <c r="C29" i="10"/>
</calcChain>
</file>

<file path=xl/sharedStrings.xml><?xml version="1.0" encoding="utf-8"?>
<sst xmlns="http://schemas.openxmlformats.org/spreadsheetml/2006/main" count="428" uniqueCount="256">
  <si>
    <t>Total</t>
  </si>
  <si>
    <t>REQUISITOS TOTAIS</t>
  </si>
  <si>
    <t>(Em milhares de Reais)</t>
  </si>
  <si>
    <t>Consolidado</t>
  </si>
  <si>
    <t>Trimestre</t>
  </si>
  <si>
    <t> </t>
  </si>
  <si>
    <t>Receita de indenização da geração</t>
  </si>
  <si>
    <t>Outras receitas operacionais</t>
  </si>
  <si>
    <t>Obrigações pós-emprego</t>
  </si>
  <si>
    <t>-</t>
  </si>
  <si>
    <r>
      <t>RECEITAS FINANCEIRAS </t>
    </r>
    <r>
      <rPr>
        <sz val="7"/>
        <color rgb="FF404040"/>
        <rFont val="Calibri"/>
        <family val="2"/>
      </rPr>
      <t> </t>
    </r>
  </si>
  <si>
    <t xml:space="preserve">DESPESAS FINANCEIRAS </t>
  </si>
  <si>
    <t>RESULTADO FINANCEIRO LÍQUIDO</t>
  </si>
  <si>
    <t>2028 em diante</t>
  </si>
  <si>
    <t>Financiadores</t>
  </si>
  <si>
    <t>Vencimento principal</t>
  </si>
  <si>
    <t>Moedas</t>
  </si>
  <si>
    <t>Circulante</t>
  </si>
  <si>
    <t>Não circulante</t>
  </si>
  <si>
    <t>Realizado</t>
  </si>
  <si>
    <t>Geração</t>
  </si>
  <si>
    <t>Transmissão</t>
  </si>
  <si>
    <t>Distribuição</t>
  </si>
  <si>
    <t>Holding</t>
  </si>
  <si>
    <t>TOTAL</t>
  </si>
  <si>
    <t>CIRCULANTE</t>
  </si>
  <si>
    <t>TOTAL DO CIRCULANTE</t>
  </si>
  <si>
    <t>NÃO CIRCULANTE</t>
  </si>
  <si>
    <r>
      <t>TOTAL DO NÃO CIRCULANTE</t>
    </r>
    <r>
      <rPr>
        <sz val="7"/>
        <color rgb="FF404040"/>
        <rFont val="Calibri"/>
        <family val="2"/>
      </rPr>
      <t> </t>
    </r>
  </si>
  <si>
    <r>
      <t>TOTAL DO ATIVO</t>
    </r>
    <r>
      <rPr>
        <sz val="7"/>
        <color rgb="FF404040"/>
        <rFont val="Calibri"/>
        <family val="2"/>
      </rPr>
      <t> </t>
    </r>
  </si>
  <si>
    <r>
      <t>TOTAL DO CIRCULANTE</t>
    </r>
    <r>
      <rPr>
        <sz val="7"/>
        <color rgb="FF404040"/>
        <rFont val="Calibri"/>
        <family val="2"/>
      </rPr>
      <t> </t>
    </r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</si>
  <si>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</si>
  <si>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 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</si>
  <si>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</si>
  <si>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(Em milhares de Reais, exceto resultado por ação)</t>
  </si>
  <si>
    <t>RECEITA LÍQUIDA</t>
  </si>
  <si>
    <t>LUCRO BRUTO</t>
  </si>
  <si>
    <t>Receitas financeiras</t>
  </si>
  <si>
    <t>Despesas financeiras</t>
  </si>
  <si>
    <t>CAIXA LÍQUIDO CONSUMIDO PELAS ATIVIDADES DE FINANCIAMENTO</t>
  </si>
  <si>
    <t>R$</t>
  </si>
  <si>
    <t>Pessoal</t>
  </si>
  <si>
    <t>Materiais</t>
  </si>
  <si>
    <t>Serviços de terceiros</t>
  </si>
  <si>
    <t>Depreciação e amortização</t>
  </si>
  <si>
    <t>Perdas de créditos esperadas</t>
  </si>
  <si>
    <t>Custos de operação</t>
  </si>
  <si>
    <t>Despesas gerais e administrativas</t>
  </si>
  <si>
    <t>Resultado de equivalência patrimonial</t>
  </si>
  <si>
    <t>Imposto de renda e contribuição social diferidos</t>
  </si>
  <si>
    <t>LUCRO LÍQUIDO DO PERÍODO</t>
  </si>
  <si>
    <t>Ganho na alienação de investimento</t>
  </si>
  <si>
    <t xml:space="preserve">Perdas Geração Rede Básica          </t>
  </si>
  <si>
    <t>Energia Comercializada</t>
  </si>
  <si>
    <t>Acumulado</t>
  </si>
  <si>
    <t>MWh</t>
  </si>
  <si>
    <t>Energia elétrica comprada para revenda</t>
  </si>
  <si>
    <t>FLUXO DE CAIXA DAS ATIVIDADES OPERACIONAIS</t>
  </si>
  <si>
    <t>Lucro líquido do período</t>
  </si>
  <si>
    <t>AJUSTES:</t>
  </si>
  <si>
    <t>Ajuste na expectativa do fluxo de caixa dos ativos financeiros e de contrato da concessão</t>
  </si>
  <si>
    <t>Variação cambial de empréstimos</t>
  </si>
  <si>
    <t>Outros</t>
  </si>
  <si>
    <t>(Aumento) redução de ativos</t>
  </si>
  <si>
    <t>Tributos compensáveis</t>
  </si>
  <si>
    <t>Imposto de renda e contribuição social a recuperar</t>
  </si>
  <si>
    <t>Depósitos vinculados a litígios</t>
  </si>
  <si>
    <t>Dividendos recebidos</t>
  </si>
  <si>
    <t>Aumento (redução) de passivos</t>
  </si>
  <si>
    <t>Fornecedores</t>
  </si>
  <si>
    <t>Impostos, taxas e contribuições</t>
  </si>
  <si>
    <t>Imposto de renda e contribuição social a pagar</t>
  </si>
  <si>
    <t>Salários e contribuições sociais</t>
  </si>
  <si>
    <t>Encargos regulatórios</t>
  </si>
  <si>
    <t>Imposto de renda e contribuição social pagos</t>
  </si>
  <si>
    <t>Liquidação de instrumentos financeiros derivativos</t>
  </si>
  <si>
    <t>FLUXO DE CAIXA DAS ATIVIDADES DE INVESTIMENTO</t>
  </si>
  <si>
    <t>Em títulos e valores mobiliários</t>
  </si>
  <si>
    <t>CAIXA LÍQUIDO GERADO (CONSUMIDO) PELAS ATIVIDADES DE INVESTIMENTO</t>
  </si>
  <si>
    <t>FLUXO DE CAIXA DAS ATIVIDADES DE FINANCIAMENTO</t>
  </si>
  <si>
    <r>
      <t>Total</t>
    </r>
    <r>
      <rPr>
        <b/>
        <sz val="7"/>
        <color rgb="FF404040"/>
        <rFont val="Calibri"/>
        <family val="2"/>
      </rPr>
      <t> </t>
    </r>
  </si>
  <si>
    <t>(Em milhões de Reais)</t>
  </si>
  <si>
    <t xml:space="preserve">Descrição </t>
  </si>
  <si>
    <t>Gás</t>
  </si>
  <si>
    <t>Geração Distribuída</t>
  </si>
  <si>
    <t>Preço Médio MWh Faturado  (R$/MWh) (1)</t>
  </si>
  <si>
    <t xml:space="preserve">(1)       O preço médio não inclui a receita de fornecimento não faturado.  </t>
  </si>
  <si>
    <t>Amortização da dívida</t>
  </si>
  <si>
    <t>3T23</t>
  </si>
  <si>
    <t>3T22</t>
  </si>
  <si>
    <t>9M23</t>
  </si>
  <si>
    <t>9M22</t>
  </si>
  <si>
    <t xml:space="preserve">                           - </t>
  </si>
  <si>
    <t>Encargos financeiros anuais (%)</t>
  </si>
  <si>
    <t>= Lajida ajustado</t>
  </si>
  <si>
    <t>Industrial</t>
  </si>
  <si>
    <t>Comercial</t>
  </si>
  <si>
    <t>Rural</t>
  </si>
  <si>
    <t>Subtotal</t>
  </si>
  <si>
    <t>Fornec. não faturado, líquido</t>
  </si>
  <si>
    <t>Suprim.  não faturado líquido</t>
  </si>
  <si>
    <t>Suprim. outras concessionárias</t>
  </si>
  <si>
    <t>Tributos e encargos incidentes sobre as receitas</t>
  </si>
  <si>
    <t xml:space="preserve">    Receita de operação e manutenção</t>
  </si>
  <si>
    <t xml:space="preserve">    Remuneração financeira do ativo de contrato da transmissão</t>
  </si>
  <si>
    <t xml:space="preserve">    Receita de construção</t>
  </si>
  <si>
    <t>Receita de transmissão</t>
  </si>
  <si>
    <t>Fornecimento bruto de energia elétrica – com impostos</t>
  </si>
  <si>
    <t>Receita de atualização da bonificação pela outorga</t>
  </si>
  <si>
    <t>Transações com energia na CCEE</t>
  </si>
  <si>
    <t>Encargos de uso da rede básica de transmissão</t>
  </si>
  <si>
    <t>Custo de construção</t>
  </si>
  <si>
    <t>Participação dos empregados no resultado</t>
  </si>
  <si>
    <t>Provisões para contingências</t>
  </si>
  <si>
    <t>Opção de venda - SAAG</t>
  </si>
  <si>
    <t>Obrigações Pós-emprego</t>
  </si>
  <si>
    <t>Reversão de perda esperada com parte relacionada - Renova</t>
  </si>
  <si>
    <t>CUSTOS</t>
  </si>
  <si>
    <t>Custos com energia elétrica</t>
  </si>
  <si>
    <t>Custos de construção</t>
  </si>
  <si>
    <t>DESPESAS</t>
  </si>
  <si>
    <t>Outras despesas, líquidas</t>
  </si>
  <si>
    <t>Resultado antes do resultado financeiro e tributos sobre o lucro</t>
  </si>
  <si>
    <t>Resultado antes do imposto de renda e contribuição social</t>
  </si>
  <si>
    <t>Imposto de renda e contribuição social correntes</t>
  </si>
  <si>
    <t>Lucro básico e diluído por ação – R$</t>
  </si>
  <si>
    <t>Outros custos e despesas</t>
  </si>
  <si>
    <t>Perda por redução ao valor recuperável</t>
  </si>
  <si>
    <t>Ajuste a valor justo de ativo financeiro</t>
  </si>
  <si>
    <t>Renda de aplicação financeira</t>
  </si>
  <si>
    <t>Acréscimos moratórios sobre venda de energia</t>
  </si>
  <si>
    <t xml:space="preserve">Variação monetária  </t>
  </si>
  <si>
    <t>Variação monetária/depósitos vinculados a litígios</t>
  </si>
  <si>
    <t>PIS/Pasep e Cofins sobre receitas financeiras</t>
  </si>
  <si>
    <t>Variação monetária – Forluz</t>
  </si>
  <si>
    <t xml:space="preserve">Variações monetárias </t>
  </si>
  <si>
    <t>Outras</t>
  </si>
  <si>
    <t xml:space="preserve"> Moedas </t>
  </si>
  <si>
    <t xml:space="preserve"> Total por moedas </t>
  </si>
  <si>
    <t xml:space="preserve"> (-) Custos de transação </t>
  </si>
  <si>
    <t xml:space="preserve"> (+/-) Recursos antecipados </t>
  </si>
  <si>
    <t xml:space="preserve"> Total geral </t>
  </si>
  <si>
    <t xml:space="preserve"> Dólar Norte Americano</t>
  </si>
  <si>
    <t xml:space="preserve">  IPCA</t>
  </si>
  <si>
    <t xml:space="preserve">  CDI</t>
  </si>
  <si>
    <t xml:space="preserve">  Total por Indexadores</t>
  </si>
  <si>
    <t xml:space="preserve"> MOEDA ESTRANGEIRA </t>
  </si>
  <si>
    <t xml:space="preserve">  </t>
  </si>
  <si>
    <t xml:space="preserve"> Eurobonds </t>
  </si>
  <si>
    <t>2024</t>
  </si>
  <si>
    <t xml:space="preserve">  USD  </t>
  </si>
  <si>
    <t xml:space="preserve"> Total de empréstimos </t>
  </si>
  <si>
    <t xml:space="preserve">    </t>
  </si>
  <si>
    <t xml:space="preserve"> Debêntures - 9ª Emissão - 1ª Série </t>
  </si>
  <si>
    <t>2027</t>
  </si>
  <si>
    <t xml:space="preserve"> CDI + 1,33% </t>
  </si>
  <si>
    <t xml:space="preserve">  R$  </t>
  </si>
  <si>
    <t xml:space="preserve"> Debêntures - 9ª Emissão - 2ª Série </t>
  </si>
  <si>
    <t>2029</t>
  </si>
  <si>
    <t xml:space="preserve"> IPCA + 7,6245% </t>
  </si>
  <si>
    <t xml:space="preserve"> Total de debêntures </t>
  </si>
  <si>
    <t xml:space="preserve"> Total geral  </t>
  </si>
  <si>
    <t xml:space="preserve"> (+/-) Recursos antecipados</t>
  </si>
  <si>
    <t>Caixa e equivalentes de caixa</t>
  </si>
  <si>
    <t>Títulos e valores mobiliários</t>
  </si>
  <si>
    <t>Consumidores e revendedores</t>
  </si>
  <si>
    <t>Concessionários - transporte de energia</t>
  </si>
  <si>
    <t>Dividendos a receber</t>
  </si>
  <si>
    <t>Ativo financeiro da concessão</t>
  </si>
  <si>
    <t>Ativos de contrato</t>
  </si>
  <si>
    <t>Outros ativos</t>
  </si>
  <si>
    <t>Ativos classificados como mantidos para venda</t>
  </si>
  <si>
    <t xml:space="preserve">Títulos e valores mobiliários </t>
  </si>
  <si>
    <t>Instrumentos financeiros derivativos</t>
  </si>
  <si>
    <t>Investimentos</t>
  </si>
  <si>
    <t>Imobilizado</t>
  </si>
  <si>
    <t>Intangível</t>
  </si>
  <si>
    <t>Direito de uso</t>
  </si>
  <si>
    <t xml:space="preserve">                                 - </t>
  </si>
  <si>
    <t>Empréstimos e debêntures</t>
  </si>
  <si>
    <t xml:space="preserve">Fornecedores   </t>
  </si>
  <si>
    <t>Imposto de renda e contribuição social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</si>
  <si>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</si>
  <si>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</si>
  <si>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</si>
  <si>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</si>
  <si>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Instrumentos financeiros - Opção de venda</t>
  </si>
  <si>
    <t>Passivo de arrendamentos</t>
  </si>
  <si>
    <t>Outros passivos</t>
  </si>
  <si>
    <t xml:space="preserve">Impostos, taxas e contribuições   </t>
  </si>
  <si>
    <t xml:space="preserve">Encargos regulatórios  </t>
  </si>
  <si>
    <t xml:space="preserve">Obrigações pós-emprego    </t>
  </si>
  <si>
    <t xml:space="preserve">Provisões para contingências </t>
  </si>
  <si>
    <t>Capital social</t>
  </si>
  <si>
    <t>Reservas de lucros</t>
  </si>
  <si>
    <t>Ajustes de avaliação patrimonial</t>
  </si>
  <si>
    <t>Lucros acumulados</t>
  </si>
  <si>
    <t>TOTAL DO PATRIMÔNIO LÍQUIDO</t>
  </si>
  <si>
    <t>Comercialização</t>
  </si>
  <si>
    <t>Participações</t>
  </si>
  <si>
    <t xml:space="preserve"> + Despesa de Imposto de Renda e Contribuição Social correntes e diferidos</t>
  </si>
  <si>
    <t>+ Resultado financeiro líquido</t>
  </si>
  <si>
    <t>+ Depreciação e amortização</t>
  </si>
  <si>
    <t>Efeitos não recorrentes e não caixa</t>
  </si>
  <si>
    <t>Lajida 1T23</t>
  </si>
  <si>
    <t>Lajida conforme “Resolução CVM 156”</t>
  </si>
  <si>
    <t xml:space="preserve">  - Reversão de perda por redução ao valor recuperável - PCHs mantidas para venda</t>
  </si>
  <si>
    <t>Lajida 1T22</t>
  </si>
  <si>
    <t xml:space="preserve">  - Reversão de Provisões Tributárias - INSS s/ PLR</t>
  </si>
  <si>
    <t xml:space="preserve">  + Perda por redução ao valor recuperável</t>
  </si>
  <si>
    <t xml:space="preserve">  + Provisões tributárias - Indenização do anuênio</t>
  </si>
  <si>
    <t xml:space="preserve">  - Opção de venda - SAAG</t>
  </si>
  <si>
    <t xml:space="preserve">  - Resultado do Acordo entre FIP Melbourne e AGPar</t>
  </si>
  <si>
    <t xml:space="preserve">Baixas de valor residual líquido de ativos financeiros da concessão, ativos de contrato, imobilizado e intangível </t>
  </si>
  <si>
    <t>Equivalência patrimonial</t>
  </si>
  <si>
    <t>Ajuste referente à desvalorização em investimentos</t>
  </si>
  <si>
    <t xml:space="preserve">Juros e variações monetárias </t>
  </si>
  <si>
    <t>Amortização do custo de transação de empréstimos</t>
  </si>
  <si>
    <t>Provisões para contingências e perdas de créditos esperadas</t>
  </si>
  <si>
    <t>Variação do valor justo de instrumentos financeiros derivativos</t>
  </si>
  <si>
    <t>Variação do valor justo de instrumentos financeiros - Opção de venda</t>
  </si>
  <si>
    <t>Concessionários e transporte de energia</t>
  </si>
  <si>
    <t xml:space="preserve">Depósitos vinculados a litígios </t>
  </si>
  <si>
    <t>Ativos financeiros da concessão e ativos de contrato</t>
  </si>
  <si>
    <t xml:space="preserve">Outros </t>
  </si>
  <si>
    <t>Caixa gerado pelas atividades operacionais</t>
  </si>
  <si>
    <t>Juros pagos de empréstimos e debêntures</t>
  </si>
  <si>
    <t>Juros pagos de arrendamentos</t>
  </si>
  <si>
    <t>CAIXA LÍQUIDO GERADO PELAS ATIVIDADES OPERACIONAIS</t>
  </si>
  <si>
    <t>Aportes em investimentos</t>
  </si>
  <si>
    <t>Redução de capital em investida</t>
  </si>
  <si>
    <t>Em Imobilizado</t>
  </si>
  <si>
    <t>Em Intangível</t>
  </si>
  <si>
    <t>Caixa oriundo de incorporação</t>
  </si>
  <si>
    <t>Liquidação da opção de venda - SAAG</t>
  </si>
  <si>
    <t>Juros sobre capital próprio e dividendos pagos</t>
  </si>
  <si>
    <t>Pagamentos de empréstimos e debêntures</t>
  </si>
  <si>
    <t>Pagamentos de arrendamentos</t>
  </si>
  <si>
    <t>VARIAÇÃO LÍQUIDA DE CAIXA E EQUIVALENTES DE CAIXA</t>
  </si>
  <si>
    <t>Caixa e equivalentes de caixa no início do exercício</t>
  </si>
  <si>
    <t>CAIXA E EQUIVALENTES DE CAIXA NO FINAL DO PERÍODO</t>
  </si>
  <si>
    <t>Variações cambiais de empréstimos</t>
  </si>
  <si>
    <t>Encargos de empréstimos e debêntures</t>
  </si>
  <si>
    <t>Amortização dos custos de transação</t>
  </si>
  <si>
    <t>Variação monetária – Empréstimos e debêntures</t>
  </si>
  <si>
    <t>Perdas com instrumentos financeiros derivativos</t>
  </si>
  <si>
    <t>Variação monetária de arrendamento</t>
  </si>
  <si>
    <t>Cemig</t>
  </si>
  <si>
    <t>Geração - Centro de Gravidade</t>
  </si>
  <si>
    <t>Contratos de Compra</t>
  </si>
  <si>
    <t>Contratos Bilaterais</t>
  </si>
  <si>
    <t>Vendas na CCEE</t>
  </si>
  <si>
    <t>Vendas no MRE</t>
  </si>
  <si>
    <t>Consumo Varejista</t>
  </si>
  <si>
    <t>Vendas no ACR e Leilão de ajuste</t>
  </si>
  <si>
    <t>17.539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</si>
</sst>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7" formatCode="_-* #,##0.00_-;\(#,##0.00\);_-* &quot;-&quot;??_-;_-@_-"/>
    <numFmt numFmtId="168" formatCode="_-* #,##0_-;\(#,##0\);_-* &quot;-&quot;??_-;_-@_-"/>
    <numFmt numFmtId="169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2"/>
      <color rgb="FF404040"/>
      <name val="Arial"/>
      <family val="2"/>
    </font>
    <font>
      <sz val="11"/>
      <color rgb="FFFFFFFF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sz val="7"/>
      <color rgb="FF404040"/>
      <name val="WordVisi_MSFontService"/>
      <charset val="1"/>
    </font>
    <font>
      <sz val="6.5"/>
      <color rgb="FFFFFFFF"/>
      <name val="Calibri"/>
      <family val="2"/>
    </font>
    <font>
      <b/>
      <sz val="7"/>
      <color rgb="FF404040"/>
      <name val="Calibri"/>
      <family val="2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2F2F2"/>
        <bgColor rgb="FF000000"/>
      </patternFill>
    </fill>
  </fills>
  <borders count="4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  <border>
      <left/>
      <right/>
      <top style="medium">
        <color theme="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2" borderId="0" applyFont="0" applyBorder="0" applyAlignment="0">
      <alignment vertical="center" wrapText="1"/>
    </xf>
    <xf numFmtId="0" fontId="1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7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3"/>
    <xf numFmtId="164" fontId="12" fillId="0" borderId="0" xfId="3" applyNumberFormat="1"/>
    <xf numFmtId="164" fontId="0" fillId="0" borderId="0" xfId="4" applyNumberFormat="1" applyFont="1" applyFill="1"/>
    <xf numFmtId="164" fontId="0" fillId="0" borderId="0" xfId="4" applyNumberFormat="1" applyFont="1"/>
    <xf numFmtId="3" fontId="0" fillId="0" borderId="0" xfId="0" applyNumberFormat="1"/>
    <xf numFmtId="0" fontId="13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16" fillId="2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168" fontId="16" fillId="2" borderId="2" xfId="0" applyNumberFormat="1" applyFont="1" applyFill="1" applyBorder="1" applyAlignment="1">
      <alignment horizontal="right" vertical="center" wrapText="1"/>
    </xf>
    <xf numFmtId="168" fontId="16" fillId="7" borderId="2" xfId="0" applyNumberFormat="1" applyFont="1" applyFill="1" applyBorder="1" applyAlignment="1">
      <alignment horizontal="right" vertical="center" wrapText="1"/>
    </xf>
    <xf numFmtId="168" fontId="15" fillId="2" borderId="2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16" fillId="7" borderId="0" xfId="0" applyFont="1" applyFill="1" applyAlignment="1">
      <alignment horizontal="left" vertical="center" wrapText="1" indent="2"/>
    </xf>
    <xf numFmtId="0" fontId="6" fillId="6" borderId="0" xfId="0" applyFont="1" applyFill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 wrapText="1"/>
    </xf>
    <xf numFmtId="17" fontId="18" fillId="5" borderId="7" xfId="0" applyNumberFormat="1" applyFont="1" applyFill="1" applyBorder="1" applyAlignment="1">
      <alignment horizontal="center" vertical="center" wrapText="1"/>
    </xf>
    <xf numFmtId="169" fontId="6" fillId="6" borderId="2" xfId="1" applyNumberFormat="1" applyFont="1" applyFill="1" applyBorder="1" applyAlignment="1">
      <alignment horizontal="center" vertical="center" wrapText="1"/>
    </xf>
    <xf numFmtId="169" fontId="6" fillId="6" borderId="7" xfId="1" applyNumberFormat="1" applyFont="1" applyFill="1" applyBorder="1" applyAlignment="1">
      <alignment horizontal="center" vertical="center" wrapText="1"/>
    </xf>
    <xf numFmtId="169" fontId="16" fillId="7" borderId="7" xfId="1" applyNumberFormat="1" applyFont="1" applyFill="1" applyBorder="1" applyAlignment="1">
      <alignment horizontal="center" vertical="center" wrapText="1"/>
    </xf>
    <xf numFmtId="169" fontId="6" fillId="6" borderId="6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 indent="1"/>
    </xf>
    <xf numFmtId="0" fontId="17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168" fontId="16" fillId="2" borderId="8" xfId="0" applyNumberFormat="1" applyFont="1" applyFill="1" applyBorder="1" applyAlignment="1">
      <alignment horizontal="right"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3" fontId="17" fillId="2" borderId="8" xfId="0" applyNumberFormat="1" applyFont="1" applyFill="1" applyBorder="1" applyAlignment="1">
      <alignment horizontal="right" vertical="center" wrapText="1"/>
    </xf>
    <xf numFmtId="168" fontId="16" fillId="2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168" fontId="15" fillId="2" borderId="9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center" vertical="center" wrapText="1"/>
    </xf>
    <xf numFmtId="0" fontId="16" fillId="2" borderId="11" xfId="0" applyFont="1" applyFill="1" applyBorder="1" applyAlignment="1">
      <alignment horizontal="right" vertical="center" wrapText="1"/>
    </xf>
    <xf numFmtId="168" fontId="17" fillId="2" borderId="11" xfId="0" applyNumberFormat="1" applyFont="1" applyFill="1" applyBorder="1" applyAlignment="1">
      <alignment horizontal="right" vertical="center" wrapText="1"/>
    </xf>
    <xf numFmtId="0" fontId="24" fillId="10" borderId="21" xfId="0" applyFont="1" applyFill="1" applyBorder="1" applyAlignment="1">
      <alignment horizontal="left" indent="1"/>
    </xf>
    <xf numFmtId="164" fontId="25" fillId="10" borderId="22" xfId="4" applyNumberFormat="1" applyFont="1" applyFill="1" applyBorder="1" applyAlignment="1">
      <alignment horizontal="center"/>
    </xf>
    <xf numFmtId="0" fontId="24" fillId="4" borderId="21" xfId="0" applyFont="1" applyFill="1" applyBorder="1" applyAlignment="1">
      <alignment horizontal="left" indent="1"/>
    </xf>
    <xf numFmtId="164" fontId="25" fillId="4" borderId="22" xfId="4" applyNumberFormat="1" applyFont="1" applyFill="1" applyBorder="1" applyAlignment="1">
      <alignment horizontal="center"/>
    </xf>
    <xf numFmtId="0" fontId="26" fillId="10" borderId="21" xfId="0" applyFont="1" applyFill="1" applyBorder="1" applyAlignment="1">
      <alignment horizontal="left" indent="2"/>
    </xf>
    <xf numFmtId="164" fontId="12" fillId="10" borderId="22" xfId="4" applyNumberFormat="1" applyFont="1" applyFill="1" applyBorder="1" applyAlignment="1">
      <alignment horizontal="center"/>
    </xf>
    <xf numFmtId="0" fontId="26" fillId="4" borderId="21" xfId="0" applyFont="1" applyFill="1" applyBorder="1" applyAlignment="1">
      <alignment horizontal="left" indent="2"/>
    </xf>
    <xf numFmtId="164" fontId="12" fillId="4" borderId="22" xfId="4" applyNumberFormat="1" applyFont="1" applyFill="1" applyBorder="1" applyAlignment="1">
      <alignment horizontal="center"/>
    </xf>
    <xf numFmtId="0" fontId="27" fillId="4" borderId="23" xfId="0" applyFont="1" applyFill="1" applyBorder="1"/>
    <xf numFmtId="164" fontId="25" fillId="4" borderId="24" xfId="4" applyNumberFormat="1" applyFont="1" applyFill="1" applyBorder="1" applyAlignment="1">
      <alignment horizontal="center"/>
    </xf>
    <xf numFmtId="0" fontId="26" fillId="11" borderId="21" xfId="0" applyFont="1" applyFill="1" applyBorder="1" applyAlignment="1">
      <alignment horizontal="left" indent="2"/>
    </xf>
    <xf numFmtId="164" fontId="12" fillId="11" borderId="22" xfId="4" applyNumberFormat="1" applyFont="1" applyFill="1" applyBorder="1" applyAlignment="1">
      <alignment horizontal="center"/>
    </xf>
    <xf numFmtId="168" fontId="17" fillId="2" borderId="2" xfId="0" applyNumberFormat="1" applyFont="1" applyFill="1" applyBorder="1" applyAlignment="1">
      <alignment horizontal="right" vertical="center" wrapText="1"/>
    </xf>
    <xf numFmtId="0" fontId="17" fillId="7" borderId="0" xfId="0" applyFont="1" applyFill="1" applyAlignment="1">
      <alignment vertical="center" wrapText="1"/>
    </xf>
    <xf numFmtId="168" fontId="17" fillId="7" borderId="2" xfId="0" applyNumberFormat="1" applyFont="1" applyFill="1" applyBorder="1" applyAlignment="1">
      <alignment horizontal="right" vertical="center" wrapText="1"/>
    </xf>
    <xf numFmtId="168" fontId="21" fillId="2" borderId="10" xfId="0" applyNumberFormat="1" applyFont="1" applyFill="1" applyBorder="1" applyAlignment="1">
      <alignment horizontal="right" vertical="center" wrapText="1"/>
    </xf>
    <xf numFmtId="168" fontId="21" fillId="2" borderId="12" xfId="0" applyNumberFormat="1" applyFont="1" applyFill="1" applyBorder="1" applyAlignment="1">
      <alignment horizontal="right" vertical="center" wrapText="1"/>
    </xf>
    <xf numFmtId="3" fontId="21" fillId="2" borderId="9" xfId="0" applyNumberFormat="1" applyFont="1" applyFill="1" applyBorder="1" applyAlignment="1">
      <alignment horizontal="right" vertical="center" wrapText="1"/>
    </xf>
    <xf numFmtId="3" fontId="21" fillId="2" borderId="10" xfId="0" applyNumberFormat="1" applyFont="1" applyFill="1" applyBorder="1" applyAlignment="1">
      <alignment horizontal="righ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25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29" fillId="0" borderId="0" xfId="0" applyFont="1"/>
    <xf numFmtId="168" fontId="17" fillId="2" borderId="17" xfId="0" applyNumberFormat="1" applyFont="1" applyFill="1" applyBorder="1" applyAlignment="1">
      <alignment horizontal="right" vertical="center" wrapText="1"/>
    </xf>
    <xf numFmtId="168" fontId="21" fillId="2" borderId="18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center" wrapText="1" indent="1"/>
    </xf>
    <xf numFmtId="168" fontId="0" fillId="0" borderId="0" xfId="0" applyNumberFormat="1"/>
    <xf numFmtId="3" fontId="31" fillId="0" borderId="0" xfId="0" applyNumberFormat="1" applyFont="1"/>
    <xf numFmtId="169" fontId="17" fillId="2" borderId="2" xfId="1" applyNumberFormat="1" applyFont="1" applyFill="1" applyBorder="1" applyAlignment="1">
      <alignment horizontal="right" vertical="center" wrapText="1"/>
    </xf>
    <xf numFmtId="168" fontId="15" fillId="2" borderId="27" xfId="0" applyNumberFormat="1" applyFont="1" applyFill="1" applyBorder="1" applyAlignment="1">
      <alignment horizontal="right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right" vertical="center" wrapText="1"/>
    </xf>
    <xf numFmtId="3" fontId="17" fillId="2" borderId="0" xfId="0" applyNumberFormat="1" applyFont="1" applyFill="1" applyAlignment="1">
      <alignment horizontal="right" vertical="center" wrapText="1"/>
    </xf>
    <xf numFmtId="0" fontId="15" fillId="7" borderId="0" xfId="0" applyFont="1" applyFill="1" applyAlignment="1">
      <alignment vertical="center" wrapText="1"/>
    </xf>
    <xf numFmtId="0" fontId="18" fillId="5" borderId="16" xfId="0" applyFont="1" applyFill="1" applyBorder="1" applyAlignment="1">
      <alignment horizontal="center" vertical="center" wrapText="1"/>
    </xf>
    <xf numFmtId="169" fontId="16" fillId="7" borderId="2" xfId="1" applyNumberFormat="1" applyFont="1" applyFill="1" applyBorder="1" applyAlignment="1">
      <alignment horizontal="center" vertical="center" wrapText="1"/>
    </xf>
    <xf numFmtId="168" fontId="34" fillId="0" borderId="0" xfId="0" applyNumberFormat="1" applyFont="1"/>
    <xf numFmtId="0" fontId="28" fillId="0" borderId="0" xfId="0" applyFont="1" applyAlignment="1">
      <alignment vertical="center" wrapText="1"/>
    </xf>
    <xf numFmtId="167" fontId="16" fillId="2" borderId="2" xfId="0" applyNumberFormat="1" applyFont="1" applyFill="1" applyBorder="1" applyAlignment="1">
      <alignment horizontal="right" vertical="center" wrapText="1"/>
    </xf>
    <xf numFmtId="167" fontId="16" fillId="7" borderId="2" xfId="0" applyNumberFormat="1" applyFont="1" applyFill="1" applyBorder="1" applyAlignment="1">
      <alignment horizontal="right" vertical="center" wrapText="1"/>
    </xf>
    <xf numFmtId="167" fontId="0" fillId="0" borderId="0" xfId="0" applyNumberFormat="1"/>
    <xf numFmtId="10" fontId="0" fillId="0" borderId="0" xfId="2" applyNumberFormat="1" applyFont="1"/>
    <xf numFmtId="0" fontId="26" fillId="0" borderId="21" xfId="0" applyFont="1" applyBorder="1" applyAlignment="1">
      <alignment horizontal="left" indent="2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justify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168" fontId="15" fillId="7" borderId="2" xfId="0" applyNumberFormat="1" applyFont="1" applyFill="1" applyBorder="1" applyAlignment="1">
      <alignment horizontal="right" vertical="center" wrapText="1"/>
    </xf>
    <xf numFmtId="167" fontId="15" fillId="7" borderId="2" xfId="0" applyNumberFormat="1" applyFont="1" applyFill="1" applyBorder="1" applyAlignment="1">
      <alignment horizontal="right" vertical="center" wrapText="1"/>
    </xf>
    <xf numFmtId="167" fontId="16" fillId="2" borderId="8" xfId="0" applyNumberFormat="1" applyFont="1" applyFill="1" applyBorder="1" applyAlignment="1">
      <alignment horizontal="right" vertical="center" wrapText="1"/>
    </xf>
    <xf numFmtId="167" fontId="15" fillId="2" borderId="9" xfId="0" applyNumberFormat="1" applyFont="1" applyFill="1" applyBorder="1" applyAlignment="1">
      <alignment horizontal="right" vertical="center" wrapText="1"/>
    </xf>
    <xf numFmtId="43" fontId="16" fillId="2" borderId="0" xfId="1" applyFont="1" applyFill="1" applyAlignment="1">
      <alignment horizontal="right" vertical="center" wrapText="1"/>
    </xf>
    <xf numFmtId="43" fontId="15" fillId="2" borderId="0" xfId="1" applyFont="1" applyFill="1" applyAlignment="1">
      <alignment horizontal="right" vertical="center" wrapText="1"/>
    </xf>
    <xf numFmtId="168" fontId="16" fillId="13" borderId="2" xfId="0" applyNumberFormat="1" applyFont="1" applyFill="1" applyBorder="1" applyAlignment="1">
      <alignment horizontal="right" vertical="center" wrapText="1"/>
    </xf>
    <xf numFmtId="168" fontId="21" fillId="2" borderId="11" xfId="0" applyNumberFormat="1" applyFont="1" applyFill="1" applyBorder="1" applyAlignment="1">
      <alignment horizontal="right" vertical="center" wrapText="1"/>
    </xf>
    <xf numFmtId="168" fontId="17" fillId="2" borderId="11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168" fontId="21" fillId="2" borderId="11" xfId="0" applyNumberFormat="1" applyFont="1" applyFill="1" applyBorder="1" applyAlignment="1">
      <alignment horizontal="center" vertical="center" wrapText="1"/>
    </xf>
    <xf numFmtId="169" fontId="21" fillId="2" borderId="0" xfId="1" applyNumberFormat="1" applyFont="1" applyFill="1" applyBorder="1" applyAlignment="1">
      <alignment horizontal="right" vertical="center" wrapText="1"/>
    </xf>
    <xf numFmtId="169" fontId="17" fillId="2" borderId="8" xfId="1" applyNumberFormat="1" applyFont="1" applyFill="1" applyBorder="1" applyAlignment="1">
      <alignment horizontal="right" vertical="center" wrapText="1"/>
    </xf>
    <xf numFmtId="49" fontId="15" fillId="2" borderId="0" xfId="0" applyNumberFormat="1" applyFont="1" applyFill="1" applyAlignment="1">
      <alignment horizontal="left" vertical="center" wrapText="1" indent="1"/>
    </xf>
    <xf numFmtId="168" fontId="15" fillId="2" borderId="10" xfId="0" applyNumberFormat="1" applyFont="1" applyFill="1" applyBorder="1" applyAlignment="1">
      <alignment horizontal="right" vertical="center" wrapText="1"/>
    </xf>
    <xf numFmtId="168" fontId="15" fillId="2" borderId="42" xfId="0" applyNumberFormat="1" applyFont="1" applyFill="1" applyBorder="1" applyAlignment="1">
      <alignment horizontal="right" vertical="center" wrapText="1"/>
    </xf>
    <xf numFmtId="0" fontId="7" fillId="9" borderId="19" xfId="0" applyFont="1" applyFill="1" applyBorder="1" applyAlignment="1">
      <alignment horizontal="center" vertical="center" readingOrder="1"/>
    </xf>
    <xf numFmtId="0" fontId="7" fillId="9" borderId="20" xfId="0" applyFont="1" applyFill="1" applyBorder="1" applyAlignment="1">
      <alignment horizontal="center" vertical="center" readingOrder="1"/>
    </xf>
    <xf numFmtId="0" fontId="7" fillId="9" borderId="21" xfId="0" applyFont="1" applyFill="1" applyBorder="1" applyAlignment="1">
      <alignment horizontal="center" vertical="center" readingOrder="1"/>
    </xf>
    <xf numFmtId="0" fontId="7" fillId="9" borderId="22" xfId="0" applyFont="1" applyFill="1" applyBorder="1" applyAlignment="1">
      <alignment horizontal="center" vertical="center" readingOrder="1"/>
    </xf>
    <xf numFmtId="0" fontId="5" fillId="8" borderId="19" xfId="0" applyFont="1" applyFill="1" applyBorder="1" applyAlignment="1">
      <alignment horizontal="center" vertical="center" readingOrder="1"/>
    </xf>
    <xf numFmtId="0" fontId="5" fillId="8" borderId="20" xfId="0" applyFont="1" applyFill="1" applyBorder="1" applyAlignment="1">
      <alignment horizontal="center" vertical="center" readingOrder="1"/>
    </xf>
    <xf numFmtId="0" fontId="18" fillId="12" borderId="38" xfId="0" applyFont="1" applyFill="1" applyBorder="1" applyAlignment="1">
      <alignment horizontal="center" vertical="center" wrapText="1"/>
    </xf>
    <xf numFmtId="0" fontId="18" fillId="12" borderId="36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18" fillId="12" borderId="35" xfId="0" applyFont="1" applyFill="1" applyBorder="1" applyAlignment="1">
      <alignment horizontal="center" vertical="center" wrapText="1"/>
    </xf>
    <xf numFmtId="0" fontId="18" fillId="12" borderId="3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3" fillId="12" borderId="28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3" xfId="0" applyNumberFormat="1" applyFont="1" applyFill="1" applyBorder="1" applyAlignment="1">
      <alignment horizontal="center" vertical="center" wrapText="1"/>
    </xf>
    <xf numFmtId="14" fontId="18" fillId="5" borderId="40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5" borderId="0" xfId="0" applyFont="1" applyFill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15" fillId="2" borderId="10" xfId="0" applyNumberFormat="1" applyFont="1" applyFill="1" applyBorder="1" applyAlignment="1">
      <alignment horizontal="right" vertical="center" wrapText="1"/>
    </xf>
    <xf numFmtId="0" fontId="26" fillId="14" borderId="21" xfId="0" applyFont="1" applyFill="1" applyBorder="1" applyAlignment="1">
      <alignment horizontal="left" indent="2"/>
    </xf>
    <xf numFmtId="0" fontId="26" fillId="15" borderId="21" xfId="0" applyFont="1" applyFill="1" applyBorder="1" applyAlignment="1">
      <alignment horizontal="left" indent="2"/>
    </xf>
    <xf numFmtId="169" fontId="12" fillId="14" borderId="22" xfId="1" applyNumberFormat="1" applyFont="1" applyFill="1" applyBorder="1" applyAlignment="1">
      <alignment horizontal="center"/>
    </xf>
    <xf numFmtId="169" fontId="12" fillId="0" borderId="22" xfId="1" applyNumberFormat="1" applyFont="1" applyBorder="1" applyAlignment="1">
      <alignment horizontal="center"/>
    </xf>
    <xf numFmtId="169" fontId="12" fillId="15" borderId="22" xfId="1" applyNumberFormat="1" applyFont="1" applyFill="1" applyBorder="1" applyAlignment="1">
      <alignment horizontal="center"/>
    </xf>
  </cellXfs>
  <cellStyles count="13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3" xfId="9" xr:uid="{93E6002B-44EE-4FB4-AD9C-8F18EA3E1D14}"/>
    <cellStyle name="Vírgula 3" xfId="11" xr:uid="{0E17E118-FD36-46B9-B753-34BE4A35E018}"/>
    <cellStyle name="Vírgula 4" xfId="8" xr:uid="{6007A312-5541-49DD-A91A-2D25CBA4C9D3}"/>
  </cellStyles>
  <dxfs count="2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744D"/>
      <color rgb="FFD7F83C"/>
      <color rgb="FFB8E53E"/>
      <color rgb="FF46D232"/>
      <color rgb="FF86DF55"/>
      <color rgb="FF006C21"/>
      <color rgb="FF008228"/>
      <color rgb="FF003A12"/>
      <color rgb="FF86E27A"/>
      <color rgb="FFFB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ustos e Despesas'!A1"/><Relationship Id="rId13" Type="http://schemas.openxmlformats.org/officeDocument/2006/relationships/image" Target="../media/image1.png"/><Relationship Id="rId3" Type="http://schemas.openxmlformats.org/officeDocument/2006/relationships/hyperlink" Target="#'BP (Ativo)'!A1"/><Relationship Id="rId7" Type="http://schemas.openxmlformats.org/officeDocument/2006/relationships/hyperlink" Target="#Receita!A1"/><Relationship Id="rId12" Type="http://schemas.openxmlformats.org/officeDocument/2006/relationships/hyperlink" Target="#Investimentos!A1"/><Relationship Id="rId2" Type="http://schemas.openxmlformats.org/officeDocument/2006/relationships/hyperlink" Target="#'Venda de energia por classe'!A1"/><Relationship Id="rId1" Type="http://schemas.openxmlformats.org/officeDocument/2006/relationships/hyperlink" Target="#'Balan&#231;o de Energia'!A1"/><Relationship Id="rId6" Type="http://schemas.openxmlformats.org/officeDocument/2006/relationships/hyperlink" Target="#DFC!A1"/><Relationship Id="rId11" Type="http://schemas.openxmlformats.org/officeDocument/2006/relationships/hyperlink" Target="#Endividamento!A1"/><Relationship Id="rId5" Type="http://schemas.openxmlformats.org/officeDocument/2006/relationships/hyperlink" Target="#DRE!A1"/><Relationship Id="rId15" Type="http://schemas.openxmlformats.org/officeDocument/2006/relationships/image" Target="../media/image3.svg"/><Relationship Id="rId10" Type="http://schemas.openxmlformats.org/officeDocument/2006/relationships/hyperlink" Target="#'Resultado Financeiro'!A1"/><Relationship Id="rId4" Type="http://schemas.openxmlformats.org/officeDocument/2006/relationships/hyperlink" Target="#'BP (Passivo)'!A1"/><Relationship Id="rId9" Type="http://schemas.openxmlformats.org/officeDocument/2006/relationships/hyperlink" Target="#LAJIDA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7" Type="http://schemas.openxmlformats.org/officeDocument/2006/relationships/hyperlink" Target="#'Cemig GT (Sum&#225;rio)'!A1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(Sum&#225;rio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287949</xdr:colOff>
      <xdr:row>5</xdr:row>
      <xdr:rowOff>49696</xdr:rowOff>
    </xdr:from>
    <xdr:to>
      <xdr:col>4</xdr:col>
      <xdr:colOff>370775</xdr:colOff>
      <xdr:row>7</xdr:row>
      <xdr:rowOff>173936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3249" y="1002196"/>
          <a:ext cx="1825901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1</xdr:col>
      <xdr:colOff>287949</xdr:colOff>
      <xdr:row>8</xdr:row>
      <xdr:rowOff>105108</xdr:rowOff>
    </xdr:from>
    <xdr:to>
      <xdr:col>4</xdr:col>
      <xdr:colOff>344874</xdr:colOff>
      <xdr:row>11</xdr:row>
      <xdr:rowOff>37608</xdr:rowOff>
    </xdr:to>
    <xdr:sp macro="" textlink="">
      <xdr:nvSpPr>
        <xdr:cNvPr id="30" name="Retângulo Arredondad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63551-B874-4345-BC70-7BB8A1B0A161}"/>
            </a:ext>
          </a:extLst>
        </xdr:cNvPr>
        <xdr:cNvSpPr/>
      </xdr:nvSpPr>
      <xdr:spPr>
        <a:xfrm>
          <a:off x="783249" y="162910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11</xdr:row>
      <xdr:rowOff>86430</xdr:rowOff>
    </xdr:from>
    <xdr:to>
      <xdr:col>4</xdr:col>
      <xdr:colOff>344874</xdr:colOff>
      <xdr:row>14</xdr:row>
      <xdr:rowOff>18930</xdr:rowOff>
    </xdr:to>
    <xdr:sp macro="" textlink="">
      <xdr:nvSpPr>
        <xdr:cNvPr id="31" name="Retângulo Arredond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72E3B-0494-4757-99C5-2595838CE9DB}"/>
            </a:ext>
          </a:extLst>
        </xdr:cNvPr>
        <xdr:cNvSpPr/>
      </xdr:nvSpPr>
      <xdr:spPr>
        <a:xfrm>
          <a:off x="783249" y="218193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Venda da energia por</a:t>
          </a:r>
          <a:r>
            <a:rPr lang="pt-BR" sz="9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classe de consumo 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8</xdr:row>
      <xdr:rowOff>77866</xdr:rowOff>
    </xdr:from>
    <xdr:to>
      <xdr:col>11</xdr:col>
      <xdr:colOff>519138</xdr:colOff>
      <xdr:row>11</xdr:row>
      <xdr:rowOff>10366</xdr:rowOff>
    </xdr:to>
    <xdr:sp macro="" textlink="">
      <xdr:nvSpPr>
        <xdr:cNvPr id="39" name="Retângulo Arredond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004EC6-B54E-402F-A3C6-DC0BE16439FC}"/>
            </a:ext>
          </a:extLst>
        </xdr:cNvPr>
        <xdr:cNvSpPr/>
      </xdr:nvSpPr>
      <xdr:spPr>
        <a:xfrm>
          <a:off x="5024688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Ativo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11</xdr:row>
      <xdr:rowOff>54728</xdr:rowOff>
    </xdr:from>
    <xdr:to>
      <xdr:col>11</xdr:col>
      <xdr:colOff>519138</xdr:colOff>
      <xdr:row>13</xdr:row>
      <xdr:rowOff>177728</xdr:rowOff>
    </xdr:to>
    <xdr:sp macro="" textlink="">
      <xdr:nvSpPr>
        <xdr:cNvPr id="40" name="Retângulo Arredond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29FBC-8CFD-43B1-AE12-2A97E79132ED}"/>
            </a:ext>
          </a:extLst>
        </xdr:cNvPr>
        <xdr:cNvSpPr/>
      </xdr:nvSpPr>
      <xdr:spPr>
        <a:xfrm>
          <a:off x="5024688" y="215022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Passivo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17</xdr:row>
      <xdr:rowOff>4790</xdr:rowOff>
    </xdr:from>
    <xdr:to>
      <xdr:col>11</xdr:col>
      <xdr:colOff>519138</xdr:colOff>
      <xdr:row>19</xdr:row>
      <xdr:rowOff>127790</xdr:rowOff>
    </xdr:to>
    <xdr:sp macro="" textlink="">
      <xdr:nvSpPr>
        <xdr:cNvPr id="41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770C1-8973-4FB8-AF16-A7E3C03AB271}"/>
            </a:ext>
          </a:extLst>
        </xdr:cNvPr>
        <xdr:cNvSpPr/>
      </xdr:nvSpPr>
      <xdr:spPr>
        <a:xfrm>
          <a:off x="5024688" y="324329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19</xdr:row>
      <xdr:rowOff>177248</xdr:rowOff>
    </xdr:from>
    <xdr:to>
      <xdr:col>11</xdr:col>
      <xdr:colOff>519138</xdr:colOff>
      <xdr:row>22</xdr:row>
      <xdr:rowOff>109748</xdr:rowOff>
    </xdr:to>
    <xdr:sp macro="" textlink="">
      <xdr:nvSpPr>
        <xdr:cNvPr id="43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F554A8-6DC6-4122-829B-433B6FDAEB1F}"/>
            </a:ext>
          </a:extLst>
        </xdr:cNvPr>
        <xdr:cNvSpPr/>
      </xdr:nvSpPr>
      <xdr:spPr>
        <a:xfrm>
          <a:off x="5024688" y="379674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8</xdr:row>
      <xdr:rowOff>77866</xdr:rowOff>
    </xdr:from>
    <xdr:to>
      <xdr:col>8</xdr:col>
      <xdr:colOff>112615</xdr:colOff>
      <xdr:row>11</xdr:row>
      <xdr:rowOff>10366</xdr:rowOff>
    </xdr:to>
    <xdr:sp macro="" textlink="">
      <xdr:nvSpPr>
        <xdr:cNvPr id="46" name="Retângulo Arredondad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33FE6F-C67C-4293-BDC0-D54E12D86A6F}"/>
            </a:ext>
          </a:extLst>
        </xdr:cNvPr>
        <xdr:cNvSpPr/>
      </xdr:nvSpPr>
      <xdr:spPr>
        <a:xfrm>
          <a:off x="2875090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Operacional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11</xdr:row>
      <xdr:rowOff>56868</xdr:rowOff>
    </xdr:from>
    <xdr:to>
      <xdr:col>8</xdr:col>
      <xdr:colOff>112615</xdr:colOff>
      <xdr:row>13</xdr:row>
      <xdr:rowOff>179868</xdr:rowOff>
    </xdr:to>
    <xdr:sp macro="" textlink="">
      <xdr:nvSpPr>
        <xdr:cNvPr id="47" name="Retângulo Arredond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65ACFC-0D0C-4951-B80E-661DC16327D5}"/>
            </a:ext>
          </a:extLst>
        </xdr:cNvPr>
        <xdr:cNvSpPr/>
      </xdr:nvSpPr>
      <xdr:spPr>
        <a:xfrm>
          <a:off x="2875090" y="215236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 e despesas operacionais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463905</xdr:colOff>
      <xdr:row>14</xdr:row>
      <xdr:rowOff>31203</xdr:rowOff>
    </xdr:from>
    <xdr:to>
      <xdr:col>11</xdr:col>
      <xdr:colOff>520829</xdr:colOff>
      <xdr:row>16</xdr:row>
      <xdr:rowOff>154203</xdr:rowOff>
    </xdr:to>
    <xdr:sp macro="" textlink="">
      <xdr:nvSpPr>
        <xdr:cNvPr id="49" name="Retângulo Arredondad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5A417AF-8AC9-40AA-8B12-5D21C2DE1E90}"/>
            </a:ext>
          </a:extLst>
        </xdr:cNvPr>
        <xdr:cNvSpPr/>
      </xdr:nvSpPr>
      <xdr:spPr>
        <a:xfrm>
          <a:off x="5026380" y="2698203"/>
          <a:ext cx="1799999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LAJIDA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14</xdr:row>
      <xdr:rowOff>30613</xdr:rowOff>
    </xdr:from>
    <xdr:to>
      <xdr:col>8</xdr:col>
      <xdr:colOff>112615</xdr:colOff>
      <xdr:row>16</xdr:row>
      <xdr:rowOff>153613</xdr:rowOff>
    </xdr:to>
    <xdr:sp macro="" textlink="">
      <xdr:nvSpPr>
        <xdr:cNvPr id="50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FF318BF-167D-4A32-A246-FF92CDD0F0B1}"/>
            </a:ext>
          </a:extLst>
        </xdr:cNvPr>
        <xdr:cNvSpPr/>
      </xdr:nvSpPr>
      <xdr:spPr>
        <a:xfrm>
          <a:off x="2875090" y="2697613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Financeiro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17</xdr:row>
      <xdr:rowOff>9613</xdr:rowOff>
    </xdr:from>
    <xdr:to>
      <xdr:col>8</xdr:col>
      <xdr:colOff>112615</xdr:colOff>
      <xdr:row>19</xdr:row>
      <xdr:rowOff>132613</xdr:rowOff>
    </xdr:to>
    <xdr:sp macro="" textlink="">
      <xdr:nvSpPr>
        <xdr:cNvPr id="51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1E880C6-C406-4627-806B-874EE371BC0E}"/>
            </a:ext>
          </a:extLst>
        </xdr:cNvPr>
        <xdr:cNvSpPr/>
      </xdr:nvSpPr>
      <xdr:spPr>
        <a:xfrm>
          <a:off x="2875090" y="3248113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Endividamento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67607</xdr:colOff>
      <xdr:row>20</xdr:row>
      <xdr:rowOff>768</xdr:rowOff>
    </xdr:from>
    <xdr:to>
      <xdr:col>8</xdr:col>
      <xdr:colOff>124533</xdr:colOff>
      <xdr:row>22</xdr:row>
      <xdr:rowOff>123768</xdr:rowOff>
    </xdr:to>
    <xdr:sp macro="" textlink="">
      <xdr:nvSpPr>
        <xdr:cNvPr id="54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B1E3E5-8DDF-4829-BAA1-0E134E8CAFD5}"/>
            </a:ext>
          </a:extLst>
        </xdr:cNvPr>
        <xdr:cNvSpPr/>
      </xdr:nvSpPr>
      <xdr:spPr>
        <a:xfrm>
          <a:off x="2887007" y="3810768"/>
          <a:ext cx="1800001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5</xdr:col>
      <xdr:colOff>65687</xdr:colOff>
      <xdr:row>5</xdr:row>
      <xdr:rowOff>49696</xdr:rowOff>
    </xdr:from>
    <xdr:to>
      <xdr:col>11</xdr:col>
      <xdr:colOff>537796</xdr:colOff>
      <xdr:row>7</xdr:row>
      <xdr:rowOff>173936</xdr:rowOff>
    </xdr:to>
    <xdr:sp macro="" textlink="">
      <xdr:nvSpPr>
        <xdr:cNvPr id="56" name="Retângulo Arredondado 1">
          <a:extLst>
            <a:ext uri="{FF2B5EF4-FFF2-40B4-BE49-F238E27FC236}">
              <a16:creationId xmlns:a16="http://schemas.microsoft.com/office/drawing/2014/main" id="{6AB00D2E-3F68-42CB-B3A6-12C57888AB4E}"/>
            </a:ext>
          </a:extLst>
        </xdr:cNvPr>
        <xdr:cNvSpPr/>
      </xdr:nvSpPr>
      <xdr:spPr>
        <a:xfrm>
          <a:off x="2380995" y="1192696"/>
          <a:ext cx="3945070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11906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0F23A53-EFA3-A967-13C1-567873CA1E1C}"/>
            </a:ext>
          </a:extLst>
        </xdr:cNvPr>
        <xdr:cNvGrpSpPr/>
      </xdr:nvGrpSpPr>
      <xdr:grpSpPr>
        <a:xfrm>
          <a:off x="0" y="0"/>
          <a:ext cx="7781925" cy="964406"/>
          <a:chOff x="0" y="0"/>
          <a:chExt cx="7781925" cy="964406"/>
        </a:xfrm>
      </xdr:grpSpPr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id="{C4A784F6-B110-0243-9E59-53256EEA663D}"/>
              </a:ext>
            </a:extLst>
          </xdr:cNvPr>
          <xdr:cNvSpPr/>
        </xdr:nvSpPr>
        <xdr:spPr>
          <a:xfrm>
            <a:off x="0" y="0"/>
            <a:ext cx="7781925" cy="964406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21" name="Elements">
            <a:extLst>
              <a:ext uri="{FF2B5EF4-FFF2-40B4-BE49-F238E27FC236}">
                <a16:creationId xmlns:a16="http://schemas.microsoft.com/office/drawing/2014/main" id="{923FA114-181F-45E8-9CC6-DE553421D40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3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072374" y="9525"/>
            <a:ext cx="5706835" cy="828675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000-000022000000}"/>
              </a:ext>
              <a:ext uri="{147F2762-F138-4A5C-976F-8EAC2B608ADB}">
                <a16:predDERef xmlns:a16="http://schemas.microsoft.com/office/drawing/2014/main" pred="{00000000-0008-0000-0000-000021000000}"/>
              </a:ext>
            </a:extLst>
          </xdr:cNvPr>
          <xdr:cNvSpPr txBox="1"/>
        </xdr:nvSpPr>
        <xdr:spPr>
          <a:xfrm>
            <a:off x="0" y="194814"/>
            <a:ext cx="7781924" cy="591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en-US" sz="4000" b="1">
                <a:solidFill>
                  <a:schemeClr val="bg1"/>
                </a:solidFill>
                <a:latin typeface="+mj-lt"/>
                <a:ea typeface="+mj-lt"/>
                <a:cs typeface="+mj-lt"/>
              </a:rPr>
              <a:t>RESULTADOS 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r>
              <a:rPr lang="en-US" sz="40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</a:p>
        </xdr:txBody>
      </xdr:sp>
      <xdr:grpSp>
        <xdr:nvGrpSpPr>
          <xdr:cNvPr id="94" name="Agrupar 93">
            <a:extLst>
              <a:ext uri="{FF2B5EF4-FFF2-40B4-BE49-F238E27FC236}">
                <a16:creationId xmlns:a16="http://schemas.microsoft.com/office/drawing/2014/main" id="{54546553-820F-5CAF-AFE5-CA839D275B8F}"/>
              </a:ext>
            </a:extLst>
          </xdr:cNvPr>
          <xdr:cNvGrpSpPr/>
        </xdr:nvGrpSpPr>
        <xdr:grpSpPr>
          <a:xfrm>
            <a:off x="143083" y="134748"/>
            <a:ext cx="1077403" cy="269134"/>
            <a:chOff x="6118195" y="543218"/>
            <a:chExt cx="5181503" cy="1290478"/>
          </a:xfrm>
        </xdr:grpSpPr>
        <xdr:sp macro="" textlink="">
          <xdr:nvSpPr>
            <xdr:cNvPr id="96" name="Forma Livre: Forma 95">
              <a:extLst>
                <a:ext uri="{FF2B5EF4-FFF2-40B4-BE49-F238E27FC236}">
                  <a16:creationId xmlns:a16="http://schemas.microsoft.com/office/drawing/2014/main" id="{BF1CC725-2B0F-0F7C-A5A7-7E355E3B8424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97" name="Gráfico 1">
              <a:extLst>
                <a:ext uri="{FF2B5EF4-FFF2-40B4-BE49-F238E27FC236}">
                  <a16:creationId xmlns:a16="http://schemas.microsoft.com/office/drawing/2014/main" id="{86D54B2C-148A-B4FF-C124-A30E6A496E9A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98" name="Forma Livre: Forma 97">
                <a:extLst>
                  <a:ext uri="{FF2B5EF4-FFF2-40B4-BE49-F238E27FC236}">
                    <a16:creationId xmlns:a16="http://schemas.microsoft.com/office/drawing/2014/main" id="{4AE2BE27-A1F1-0DAF-CFBA-16D7C5036364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99" name="Forma Livre: Forma 98">
                <a:extLst>
                  <a:ext uri="{FF2B5EF4-FFF2-40B4-BE49-F238E27FC236}">
                    <a16:creationId xmlns:a16="http://schemas.microsoft.com/office/drawing/2014/main" id="{382E6814-FF77-3C9F-D13A-1F219DBDEF70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0" name="Forma Livre: Forma 99">
                <a:extLst>
                  <a:ext uri="{FF2B5EF4-FFF2-40B4-BE49-F238E27FC236}">
                    <a16:creationId xmlns:a16="http://schemas.microsoft.com/office/drawing/2014/main" id="{1388E622-3AA8-C396-6366-F06DA85762FC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1" name="Forma Livre: Forma 100">
                <a:extLst>
                  <a:ext uri="{FF2B5EF4-FFF2-40B4-BE49-F238E27FC236}">
                    <a16:creationId xmlns:a16="http://schemas.microsoft.com/office/drawing/2014/main" id="{B84A1E98-FFD0-2769-697A-DE4C74EB625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04" name="Agrupar 103">
            <a:extLst>
              <a:ext uri="{FF2B5EF4-FFF2-40B4-BE49-F238E27FC236}">
                <a16:creationId xmlns:a16="http://schemas.microsoft.com/office/drawing/2014/main" id="{16E68AB0-887F-3F2D-8A7C-548DA26AAE5D}"/>
              </a:ext>
            </a:extLst>
          </xdr:cNvPr>
          <xdr:cNvGrpSpPr/>
        </xdr:nvGrpSpPr>
        <xdr:grpSpPr>
          <a:xfrm>
            <a:off x="143083" y="483113"/>
            <a:ext cx="1278902" cy="266995"/>
            <a:chOff x="665660" y="804361"/>
            <a:chExt cx="4972991" cy="984371"/>
          </a:xfrm>
        </xdr:grpSpPr>
        <xdr:pic>
          <xdr:nvPicPr>
            <xdr:cNvPr id="105" name="Gráfico 15">
              <a:extLst>
                <a:ext uri="{FF2B5EF4-FFF2-40B4-BE49-F238E27FC236}">
                  <a16:creationId xmlns:a16="http://schemas.microsoft.com/office/drawing/2014/main" id="{028E236B-B681-829C-2649-A52BF1A015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>
              <a:extLst>
                <a:ext uri="{96DAC541-7B7A-43D3-8B79-37D633B846F1}">
                  <asvg:svgBlip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06" name="Elipse 105">
              <a:extLst>
                <a:ext uri="{FF2B5EF4-FFF2-40B4-BE49-F238E27FC236}">
                  <a16:creationId xmlns:a16="http://schemas.microsoft.com/office/drawing/2014/main" id="{7E46839D-D645-898E-C6BB-D6B0746FDC27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7" name="Retângulo: Cantos Arredondados 106">
              <a:extLst>
                <a:ext uri="{FF2B5EF4-FFF2-40B4-BE49-F238E27FC236}">
                  <a16:creationId xmlns:a16="http://schemas.microsoft.com/office/drawing/2014/main" id="{C57DEF6F-E504-6464-8EA6-0D78BB45A1A6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8" name="Elipse 107">
              <a:extLst>
                <a:ext uri="{FF2B5EF4-FFF2-40B4-BE49-F238E27FC236}">
                  <a16:creationId xmlns:a16="http://schemas.microsoft.com/office/drawing/2014/main" id="{F0218665-1B97-ED56-1CB6-CE280D34460D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47625</xdr:colOff>
      <xdr:row>5</xdr:row>
      <xdr:rowOff>97709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98177814-6997-4D7D-804E-E4946C8DB307}"/>
            </a:ext>
          </a:extLst>
        </xdr:cNvPr>
        <xdr:cNvGrpSpPr/>
      </xdr:nvGrpSpPr>
      <xdr:grpSpPr>
        <a:xfrm>
          <a:off x="0" y="9525"/>
          <a:ext cx="7398684" cy="1040684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47459B81-FC02-3B9D-9508-53C2E2C36CB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DBA261B7-B244-DE63-FB5A-53A21E9B1C6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F09B2ED-3108-5E2C-A2F3-DABDCAB533CC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B66ED6D-D704-09DE-E979-1C76D578A80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D897BF16-C8C0-1054-D60E-43DEE7F653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716ED961-84FC-FCC5-2B5B-36D23EF6118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0E50B02D-6E6E-242B-91A6-D9694932FE7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6A4CE374-B153-71E0-79C5-FF58C5023FA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6B207982-AF0F-7375-73B4-FF9FD0AD6EE4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879E14B5-DD9F-1448-4F97-DC054FC50C46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537578D5-D83E-5705-8F90-2429248BE85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24E9251D-EBA6-31DA-1849-C7DF41E7AA7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6275112-3A8B-F92A-FB0F-1AC12C89687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EF50A300-D9C8-3094-1DA9-DD3EB6CA8A98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89D2CB2-FC25-AA14-DE27-C62FBCB9E4F7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21176C-759D-A86D-6EC6-A29C21E7B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1853173</xdr:colOff>
      <xdr:row>0</xdr:row>
      <xdr:rowOff>67845</xdr:rowOff>
    </xdr:from>
    <xdr:to>
      <xdr:col>3</xdr:col>
      <xdr:colOff>154123</xdr:colOff>
      <xdr:row>5</xdr:row>
      <xdr:rowOff>64579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E96C39E0-401A-4E48-9059-E616DA783AFF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10398" y="67845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PASSIVO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7</xdr:col>
      <xdr:colOff>38099</xdr:colOff>
      <xdr:row>6</xdr:row>
      <xdr:rowOff>180974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E7F666-FEF0-4B4A-88EF-932AF99B1174}"/>
            </a:ext>
          </a:extLst>
        </xdr:cNvPr>
        <xdr:cNvGrpSpPr/>
      </xdr:nvGrpSpPr>
      <xdr:grpSpPr>
        <a:xfrm>
          <a:off x="9524" y="9524"/>
          <a:ext cx="9572625" cy="147637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69FFD6B1-71E9-6402-1814-902509C53E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EEBEC100-D17E-1C45-C5FE-CFDF1E8908A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7C00071-B9C9-05CB-67E0-B7F0D552336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0618D90-69DB-8B5C-EE10-B680D7A84A0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62AAEEE-4F48-45FC-1ACD-67A80F48517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A98F237-1823-B19C-5EA7-B89B9DADA0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533FF1-4C3C-8EC3-61AD-C91F22591C98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3E37C6E4-EC82-BD1B-FEFC-113CBDCB6830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33E56B7E-D2E3-468D-F117-7168D9447BF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5873CC11-5EA1-F26C-124F-AB72E868087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AF962F5A-B776-814B-C19B-67ACF545692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98F3731-22E1-0128-3524-D9526B1441C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DB24E83-87D0-906D-0E87-0A6373501D0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E67315B0-C489-3148-4585-C9531494F50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851B609-A978-D853-B766-A0C39C0D262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EF15B41-134A-ED2B-7A94-6F950583D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1468211</xdr:colOff>
      <xdr:row>1</xdr:row>
      <xdr:rowOff>128638</xdr:rowOff>
    </xdr:from>
    <xdr:to>
      <xdr:col>5</xdr:col>
      <xdr:colOff>415016</xdr:colOff>
      <xdr:row>5</xdr:row>
      <xdr:rowOff>115720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34AAA68-D25B-4DB3-86CB-722E7CB9A1CE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125436" y="319138"/>
          <a:ext cx="5919105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LAJIDA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6</xdr:col>
      <xdr:colOff>76199</xdr:colOff>
      <xdr:row>8</xdr:row>
      <xdr:rowOff>66675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9452CB8C-DC7C-4E06-985A-2F080F1CD27E}"/>
            </a:ext>
          </a:extLst>
        </xdr:cNvPr>
        <xdr:cNvGrpSpPr/>
      </xdr:nvGrpSpPr>
      <xdr:grpSpPr>
        <a:xfrm>
          <a:off x="38099" y="28575"/>
          <a:ext cx="9652747" cy="1382806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CB7685B-5040-3D0D-7066-217F976D2961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C50815EA-7BC0-08B0-7FF7-BC71EA77EB5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B2073DC5-C375-B178-F277-C7C610CD6AA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92270F-3A3C-36DF-2141-9D5B02B17E7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CC38E65-2C09-ADC8-4EF0-3FB39FB878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7E72FC03-5716-2672-3CA0-B8132AD841B7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7ECBBDB4-5477-7A68-76D8-EFE6C264F25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F3E04DF5-DAEC-7397-5A8A-89CC108E53E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BD67646-F508-5821-E069-1769B9BDB060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749B7E21-F0D6-D4CA-CAE9-1E0CF3F00CC5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834ED445-9D6E-A2C1-0D0D-DE3C35DD3EC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11C899FB-FB12-5899-2FF8-6D6F283AAD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DC2505FF-DC35-A1B9-D1EB-63E28CDDA29F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01D8D39-C2DB-5122-93EE-01FF7D549756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E7A9FFE8-4F3E-C7C2-1D0B-AA3498D8137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BBDBCB5-771D-C88C-827F-1A77211E5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1929373</xdr:colOff>
      <xdr:row>1</xdr:row>
      <xdr:rowOff>39270</xdr:rowOff>
    </xdr:from>
    <xdr:to>
      <xdr:col>4</xdr:col>
      <xdr:colOff>723900</xdr:colOff>
      <xdr:row>6</xdr:row>
      <xdr:rowOff>36004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F4827C4-C5A3-43CC-B53B-B5CD898A4A9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86598" y="229770"/>
          <a:ext cx="5281052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RESULTADOS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27240</xdr:colOff>
      <xdr:row>0</xdr:row>
      <xdr:rowOff>27219</xdr:rowOff>
    </xdr:from>
    <xdr:to>
      <xdr:col>4</xdr:col>
      <xdr:colOff>22413</xdr:colOff>
      <xdr:row>7</xdr:row>
      <xdr:rowOff>65319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7847EDE-CF75-420C-8002-69293F92882F}"/>
            </a:ext>
          </a:extLst>
        </xdr:cNvPr>
        <xdr:cNvGrpSpPr/>
      </xdr:nvGrpSpPr>
      <xdr:grpSpPr>
        <a:xfrm>
          <a:off x="27240" y="27219"/>
          <a:ext cx="9240026" cy="1371600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B04AAE37-8DD9-1E2F-7AC6-7551C2D6C7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71361487-C6F9-3196-7902-DED94505F1F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F47CF08F-47AD-F217-3EDB-DDE3D266E40F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0EA802D-3192-C5BA-C71B-94C71574C6B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B561BC7C-A9C4-B35D-E571-181239A30919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E1445D16-DB08-AF8D-099C-8D250CEC8A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8713D9B-1383-C10F-609A-6A57D76D04C5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B9595ED-6CCD-72BF-B575-95CD70C617C5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1545C14F-3E76-A726-1833-D222DA505B3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9D116BC0-D3A4-558D-58F0-BE9F6FD68AD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EBB256E-0D8B-9AD2-AF1D-1626168EC7C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600C1B9-F11B-E729-3B85-1278B01CD10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5EB09-12B3-D7EC-04F9-FD3731838AE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092636D-E3D9-497B-D3BB-F24ABE5F202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296A40DC-0833-40ED-AE8C-0ABB5C8C9B3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88B590-F58A-F8FB-0110-1D00B53FC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1922595</xdr:colOff>
      <xdr:row>1</xdr:row>
      <xdr:rowOff>37914</xdr:rowOff>
    </xdr:from>
    <xdr:to>
      <xdr:col>2</xdr:col>
      <xdr:colOff>1189290</xdr:colOff>
      <xdr:row>6</xdr:row>
      <xdr:rowOff>34648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829E455-6B70-4837-8D9D-14BE918CBDD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75738" y="228414"/>
          <a:ext cx="5281052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FLUXOS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8</xdr:col>
      <xdr:colOff>287345</xdr:colOff>
      <xdr:row>7</xdr:row>
      <xdr:rowOff>6517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3E65B53A-6807-429E-A8A1-FC55CED667D9}"/>
            </a:ext>
          </a:extLst>
        </xdr:cNvPr>
        <xdr:cNvGrpSpPr/>
      </xdr:nvGrpSpPr>
      <xdr:grpSpPr>
        <a:xfrm>
          <a:off x="9525" y="9525"/>
          <a:ext cx="9078920" cy="1082842"/>
          <a:chOff x="0" y="114300"/>
          <a:chExt cx="9050846" cy="1082842"/>
        </a:xfrm>
      </xdr:grpSpPr>
      <xdr:grpSp>
        <xdr:nvGrpSpPr>
          <xdr:cNvPr id="8" name="Agrupar 7">
            <a:extLst>
              <a:ext uri="{FF2B5EF4-FFF2-40B4-BE49-F238E27FC236}">
                <a16:creationId xmlns:a16="http://schemas.microsoft.com/office/drawing/2014/main" id="{D85EE9A4-2C7B-ADEE-C55C-F2CB5FBDF5B0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91CF11AD-5A16-32F1-C9E0-8EBB0B83C37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1" name="Elements">
              <a:extLst>
                <a:ext uri="{FF2B5EF4-FFF2-40B4-BE49-F238E27FC236}">
                  <a16:creationId xmlns:a16="http://schemas.microsoft.com/office/drawing/2014/main" id="{6E1C0061-DB2D-B752-4342-12A4C9D728D1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2" name="Agrupar 11">
              <a:extLst>
                <a:ext uri="{FF2B5EF4-FFF2-40B4-BE49-F238E27FC236}">
                  <a16:creationId xmlns:a16="http://schemas.microsoft.com/office/drawing/2014/main" id="{10BB3C6C-4B0A-46E9-9B5A-614C2C5BF48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8" name="Forma Livre: Forma 17">
                <a:extLst>
                  <a:ext uri="{FF2B5EF4-FFF2-40B4-BE49-F238E27FC236}">
                    <a16:creationId xmlns:a16="http://schemas.microsoft.com/office/drawing/2014/main" id="{004AF157-44CD-EDEC-D9AB-4059A4B33BF1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9" name="Gráfico 1">
                <a:extLst>
                  <a:ext uri="{FF2B5EF4-FFF2-40B4-BE49-F238E27FC236}">
                    <a16:creationId xmlns:a16="http://schemas.microsoft.com/office/drawing/2014/main" id="{938D4756-50CD-B4FB-BA91-7909ED7B90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F0C9CAA4-BDEA-B305-FB6F-0E7E5965ADB3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8D5DFE01-BF17-D780-8047-71D66EF12FF2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7014A5BB-725E-EF5A-CE66-5155228D7AF2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505D783C-6481-1DAE-88C9-5BE5F026232C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6F7EBB59-D3F8-F4BB-04CF-57320854485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4" name="Gráfico 15">
                <a:extLst>
                  <a:ext uri="{FF2B5EF4-FFF2-40B4-BE49-F238E27FC236}">
                    <a16:creationId xmlns:a16="http://schemas.microsoft.com/office/drawing/2014/main" id="{6BB9F140-5C58-6FAA-F294-8304AADD9C7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44EC460E-01A8-FD50-57E3-FA10FBB1A97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6" name="Retângulo: Cantos Arredondados 15">
                <a:extLst>
                  <a:ext uri="{FF2B5EF4-FFF2-40B4-BE49-F238E27FC236}">
                    <a16:creationId xmlns:a16="http://schemas.microsoft.com/office/drawing/2014/main" id="{0BA11ACC-1606-362F-B310-F2E52ABA4A2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Elipse 16">
                <a:extLst>
                  <a:ext uri="{FF2B5EF4-FFF2-40B4-BE49-F238E27FC236}">
                    <a16:creationId xmlns:a16="http://schemas.microsoft.com/office/drawing/2014/main" id="{FAF17A88-53CB-3F80-07B1-5E3B5A74CE9C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9" name="Imagem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2CB5173-A9E3-17AA-7F53-9C81B0EE41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843328</xdr:colOff>
      <xdr:row>1</xdr:row>
      <xdr:rowOff>117232</xdr:rowOff>
    </xdr:from>
    <xdr:to>
      <xdr:col>7</xdr:col>
      <xdr:colOff>38100</xdr:colOff>
      <xdr:row>4</xdr:row>
      <xdr:rowOff>80598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E2E61A0-DA27-4FC0-A2CB-55534D98829D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43328" y="279157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8</xdr:col>
      <xdr:colOff>315920</xdr:colOff>
      <xdr:row>7</xdr:row>
      <xdr:rowOff>16042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76844901-C6F0-3415-59B0-265DCDBAA000}"/>
            </a:ext>
          </a:extLst>
        </xdr:cNvPr>
        <xdr:cNvGrpSpPr/>
      </xdr:nvGrpSpPr>
      <xdr:grpSpPr>
        <a:xfrm>
          <a:off x="38100" y="19050"/>
          <a:ext cx="9078920" cy="1082842"/>
          <a:chOff x="0" y="114300"/>
          <a:chExt cx="9050846" cy="1082842"/>
        </a:xfrm>
      </xdr:grpSpPr>
      <xdr:grpSp>
        <xdr:nvGrpSpPr>
          <xdr:cNvPr id="26" name="Agrupar 25">
            <a:extLst>
              <a:ext uri="{FF2B5EF4-FFF2-40B4-BE49-F238E27FC236}">
                <a16:creationId xmlns:a16="http://schemas.microsoft.com/office/drawing/2014/main" id="{3D44704E-A222-2FBF-2535-D876658C736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28" name="Retângulo 27">
              <a:extLst>
                <a:ext uri="{FF2B5EF4-FFF2-40B4-BE49-F238E27FC236}">
                  <a16:creationId xmlns:a16="http://schemas.microsoft.com/office/drawing/2014/main" id="{D9682A22-BF13-5A17-0555-B7A062F1630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29" name="Elements">
              <a:extLst>
                <a:ext uri="{FF2B5EF4-FFF2-40B4-BE49-F238E27FC236}">
                  <a16:creationId xmlns:a16="http://schemas.microsoft.com/office/drawing/2014/main" id="{A48CFAD4-7388-EBA4-EA6C-C0E1E609517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30" name="Agrupar 29">
              <a:extLst>
                <a:ext uri="{FF2B5EF4-FFF2-40B4-BE49-F238E27FC236}">
                  <a16:creationId xmlns:a16="http://schemas.microsoft.com/office/drawing/2014/main" id="{0D99FC6A-8214-09A5-E0AF-F80682D5746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6" name="Forma Livre: Forma 35">
                <a:extLst>
                  <a:ext uri="{FF2B5EF4-FFF2-40B4-BE49-F238E27FC236}">
                    <a16:creationId xmlns:a16="http://schemas.microsoft.com/office/drawing/2014/main" id="{20F72E60-0490-2328-A363-58972EABDE3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7" name="Gráfico 1">
                <a:extLst>
                  <a:ext uri="{FF2B5EF4-FFF2-40B4-BE49-F238E27FC236}">
                    <a16:creationId xmlns:a16="http://schemas.microsoft.com/office/drawing/2014/main" id="{2716EDD2-8F7F-51F8-F923-0C43825D510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8" name="Forma Livre: Forma 37">
                  <a:extLst>
                    <a:ext uri="{FF2B5EF4-FFF2-40B4-BE49-F238E27FC236}">
                      <a16:creationId xmlns:a16="http://schemas.microsoft.com/office/drawing/2014/main" id="{2C42CAA0-1FBA-6089-A6B4-DE5CA8313F4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9" name="Forma Livre: Forma 38">
                  <a:extLst>
                    <a:ext uri="{FF2B5EF4-FFF2-40B4-BE49-F238E27FC236}">
                      <a16:creationId xmlns:a16="http://schemas.microsoft.com/office/drawing/2014/main" id="{994445FD-5D21-9E18-38F1-3AD41EA1B823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0" name="Forma Livre: Forma 39">
                  <a:extLst>
                    <a:ext uri="{FF2B5EF4-FFF2-40B4-BE49-F238E27FC236}">
                      <a16:creationId xmlns:a16="http://schemas.microsoft.com/office/drawing/2014/main" id="{4ACF4FEC-198C-701B-5CD0-221BF459C9A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1" name="Forma Livre: Forma 40">
                  <a:extLst>
                    <a:ext uri="{FF2B5EF4-FFF2-40B4-BE49-F238E27FC236}">
                      <a16:creationId xmlns:a16="http://schemas.microsoft.com/office/drawing/2014/main" id="{96E0EA69-59AC-5955-DEC6-C21B09943FB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31" name="Agrupar 30">
              <a:extLst>
                <a:ext uri="{FF2B5EF4-FFF2-40B4-BE49-F238E27FC236}">
                  <a16:creationId xmlns:a16="http://schemas.microsoft.com/office/drawing/2014/main" id="{C5B543AC-A282-E676-17DE-55FAC926757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32" name="Gráfico 15">
                <a:extLst>
                  <a:ext uri="{FF2B5EF4-FFF2-40B4-BE49-F238E27FC236}">
                    <a16:creationId xmlns:a16="http://schemas.microsoft.com/office/drawing/2014/main" id="{B221A891-F6D9-1431-39A6-38C021A1EB3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33" name="Elipse 32">
                <a:extLst>
                  <a:ext uri="{FF2B5EF4-FFF2-40B4-BE49-F238E27FC236}">
                    <a16:creationId xmlns:a16="http://schemas.microsoft.com/office/drawing/2014/main" id="{3B7A9668-138F-51BA-03EB-5363401DCA00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4" name="Retângulo: Cantos Arredondados 33">
                <a:extLst>
                  <a:ext uri="{FF2B5EF4-FFF2-40B4-BE49-F238E27FC236}">
                    <a16:creationId xmlns:a16="http://schemas.microsoft.com/office/drawing/2014/main" id="{DD9FEA86-69EE-1705-EF9E-4C6C7C6F69B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5" name="Elipse 34">
                <a:extLst>
                  <a:ext uri="{FF2B5EF4-FFF2-40B4-BE49-F238E27FC236}">
                    <a16:creationId xmlns:a16="http://schemas.microsoft.com/office/drawing/2014/main" id="{F7B18F2B-3E29-E963-39BB-47981EF08BE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27" name="Imagem 2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9D6A6C8-F6DC-530B-4E28-BFA0707F21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871903</xdr:colOff>
      <xdr:row>1</xdr:row>
      <xdr:rowOff>126757</xdr:rowOff>
    </xdr:from>
    <xdr:to>
      <xdr:col>7</xdr:col>
      <xdr:colOff>66675</xdr:colOff>
      <xdr:row>4</xdr:row>
      <xdr:rowOff>90123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F781F6F5-85D7-F0F6-1F95-B89F92DF0568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71903" y="288682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28575</xdr:colOff>
      <xdr:row>6</xdr:row>
      <xdr:rowOff>85725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8B961829-B128-4F72-8291-EEAE24059DF2}"/>
            </a:ext>
          </a:extLst>
        </xdr:cNvPr>
        <xdr:cNvGrpSpPr/>
      </xdr:nvGrpSpPr>
      <xdr:grpSpPr>
        <a:xfrm>
          <a:off x="19050" y="9525"/>
          <a:ext cx="7707966" cy="1219200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11C4C204-A33F-F628-073E-24808FBE5E7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3075EEE2-49FC-BC4A-F047-1E2C1040D7D4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DC2B49A-1B14-7FA5-7883-EFBE957ED30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1D0F9DAF-A34D-9F41-C6A2-AF935576FCE2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EED50F6D-BBE1-187C-7ED0-04B1843A3FC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5FAC5ADA-55DD-4DF7-51E7-7AD2E2BAFE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34F68A-5D6E-D07D-2B31-81339EDCAE7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28F8D1D-FB53-C2D7-3852-9FBAA8006F3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7473C120-18A2-0320-DD90-7C6AE1C698F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6BAD40-A878-0204-7F43-818ADE09853F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E1C3195C-DD7D-16D8-2211-6449EAA26541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5">
                <a:extLst>
                  <a:ext uri="{FF2B5EF4-FFF2-40B4-BE49-F238E27FC236}">
                    <a16:creationId xmlns:a16="http://schemas.microsoft.com/office/drawing/2014/main" id="{A2E93977-7CED-9214-6362-B92F2589BC8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84BBF0EF-FF01-F6C3-CCE1-C87638B7938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0A8EFF3C-D7B8-322C-515B-D0132F6CF3A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AFD51-A949-A1C4-9DEB-0D4EC82D25E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21E1EE8-8931-70DA-4591-C9B322061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969319</xdr:colOff>
      <xdr:row>0</xdr:row>
      <xdr:rowOff>0</xdr:rowOff>
    </xdr:from>
    <xdr:to>
      <xdr:col>8</xdr:col>
      <xdr:colOff>0</xdr:colOff>
      <xdr:row>6</xdr:row>
      <xdr:rowOff>47625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3F39B3B7-ECC9-4818-B867-E5719855B39A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626544" y="0"/>
          <a:ext cx="6784031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800" b="1">
              <a:solidFill>
                <a:schemeClr val="bg1"/>
              </a:solidFill>
              <a:latin typeface="+mj-lt"/>
              <a:ea typeface="+mj-lt"/>
              <a:cs typeface="+mj-lt"/>
            </a:rPr>
            <a:t>VENDA DE ENERGIA POR </a:t>
          </a:r>
        </a:p>
        <a:p>
          <a:pPr marL="0" indent="0" algn="ctr"/>
          <a:r>
            <a:rPr lang="en-US" sz="2800" b="1">
              <a:solidFill>
                <a:schemeClr val="bg1"/>
              </a:solidFill>
              <a:latin typeface="+mj-lt"/>
              <a:ea typeface="+mj-lt"/>
              <a:cs typeface="+mj-lt"/>
            </a:rPr>
            <a:t>CLASSE DE CONSUMO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6</xdr:col>
      <xdr:colOff>38100</xdr:colOff>
      <xdr:row>5</xdr:row>
      <xdr:rowOff>137949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55B9029-3E9D-4DF7-8BC9-7D81FB5E48BE}"/>
            </a:ext>
          </a:extLst>
        </xdr:cNvPr>
        <xdr:cNvGrpSpPr/>
      </xdr:nvGrpSpPr>
      <xdr:grpSpPr>
        <a:xfrm>
          <a:off x="9525" y="9525"/>
          <a:ext cx="10077450" cy="108092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803C42B2-E5C9-BCFC-14E2-A7A7541CBF4B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BA7EBA-191D-755D-E368-231FC51AE5E6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FD88074D-79ED-1712-BCC7-C2B170D4E923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333F486-132F-D131-BA69-2C241A94C1F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DD3D2F33-4DC1-CE17-2D33-0E485F9FC4AB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3D5BFE5C-D3DC-6CB0-2E8D-B30269F27BB0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56E2B6E4-B022-4675-24B3-3BF7DD9FA33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DA48F62-F8B4-9796-F93C-60A90B3262F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B7697C-D2D5-72FB-26ED-43D894624676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1072853-1FB1-A2A3-2FF6-0754EE6250D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29D3BAC5-9EF3-6146-8542-273BAF8413BE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D9C22C45-FCAA-BE56-1946-D2863036444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FF4B946-5FAC-C16E-5084-73D93BFBE2B7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B1D04017-D2DD-63B0-9071-FDC2CB2CFC5C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88C12410-D554-9804-7D61-90F72423246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53F080-2428-6A20-3A56-BDAD956716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2343762</xdr:colOff>
      <xdr:row>0</xdr:row>
      <xdr:rowOff>171779</xdr:rowOff>
    </xdr:from>
    <xdr:to>
      <xdr:col>4</xdr:col>
      <xdr:colOff>452387</xdr:colOff>
      <xdr:row>4</xdr:row>
      <xdr:rowOff>161102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9CEF7F6-6495-45C0-9A9E-F169CC8C32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000987" y="171779"/>
          <a:ext cx="4814225" cy="751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RECEITA OPERACIONAL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33600</xdr:colOff>
      <xdr:row>0</xdr:row>
      <xdr:rowOff>11203</xdr:rowOff>
    </xdr:from>
    <xdr:to>
      <xdr:col>6</xdr:col>
      <xdr:colOff>47625</xdr:colOff>
      <xdr:row>6</xdr:row>
      <xdr:rowOff>134471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694CF4B-62FE-4B14-B2F6-1D20AB791D84}"/>
            </a:ext>
          </a:extLst>
        </xdr:cNvPr>
        <xdr:cNvGrpSpPr/>
      </xdr:nvGrpSpPr>
      <xdr:grpSpPr>
        <a:xfrm>
          <a:off x="33600" y="11203"/>
          <a:ext cx="10132937" cy="1266268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1302C49-66A0-F43B-21CE-10F54E29FEA2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B2C7A918-004A-C477-634B-7EFC892EA46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293E746-A074-20D8-AA16-6987FA3015C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F97EA18-B230-FB9F-D57D-F740333F724E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C4F5E32C-BFBC-C478-F714-04714621163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964BC328-0D4F-BD23-6C2D-9B5157E7459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D3165575-6129-5791-34F9-CC93747D4016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19835902-F913-7C5B-A501-DEBB277C70B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9C4063-C98F-664C-A4B6-19E4EB85C169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60210C7-9760-2A28-5DEB-D00D9BEDFE37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B9DC186C-34D3-5601-F55B-BA6902B485C4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75A541C-9EC6-40AA-1623-1798A59DF83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5F218AD3-B253-4788-51C1-292B545BAB3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2AA8DE5-A6C6-35F8-4550-7B88F03D9569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792428BF-9507-A3F9-2540-0843333A72E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B8D25A-DC35-44C7-DEDB-9081849FA6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2372320</xdr:colOff>
      <xdr:row>1</xdr:row>
      <xdr:rowOff>83811</xdr:rowOff>
    </xdr:from>
    <xdr:to>
      <xdr:col>4</xdr:col>
      <xdr:colOff>375610</xdr:colOff>
      <xdr:row>5</xdr:row>
      <xdr:rowOff>70893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248B8498-1129-46F5-BAE3-A463907519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033467" y="274311"/>
          <a:ext cx="4827672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CUSTOS E DESPESAS OPERACIONAIS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6</xdr:col>
      <xdr:colOff>57150</xdr:colOff>
      <xdr:row>6</xdr:row>
      <xdr:rowOff>171450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627090-2EA5-499A-9D77-36D7EB66E940}"/>
            </a:ext>
          </a:extLst>
        </xdr:cNvPr>
        <xdr:cNvGrpSpPr/>
      </xdr:nvGrpSpPr>
      <xdr:grpSpPr>
        <a:xfrm>
          <a:off x="28576" y="0"/>
          <a:ext cx="10102662" cy="1314450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7B7B52F5-A283-5C98-9BD3-F3F662F5334F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83D80A-1067-23B3-71EB-D7487B3D6F5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94DEDE01-A5E4-CBA9-2355-F051564592E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69" y="165099"/>
              <a:ext cx="5836467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2DA55F9-329D-50A4-E9A4-475893CA954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AB99D55F-3B3A-8251-5D56-88D30698947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CDA0028-A1B6-8135-C252-D4A77999A27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AB7800E1-9376-ACDD-8193-256CAA9D29D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507AA71-25D6-AF41-5DDB-249446F62F7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FC08B4CE-6419-5703-188E-38C82B4F2CF3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EBA9B0C-8BF0-3705-9861-E65356A6EA9E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DD7FD34A-61BB-04CB-4A81-BEE4EA8B997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C69A1BB-F2FB-341C-1130-69ABACE74CD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6032874-C414-4C37-800A-A21C89410B5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ADF09B7F-0AAC-F513-1420-B9B80E547D3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BDF1684-0AFE-EF63-4822-2BE715CCB50F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D81953D-C002-F836-F8F4-660558D42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2424633</xdr:colOff>
      <xdr:row>1</xdr:row>
      <xdr:rowOff>128639</xdr:rowOff>
    </xdr:from>
    <xdr:to>
      <xdr:col>4</xdr:col>
      <xdr:colOff>470058</xdr:colOff>
      <xdr:row>5</xdr:row>
      <xdr:rowOff>35850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A9B4DD5-89ED-4A8F-8093-4B3A4FB6A24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081858" y="319139"/>
          <a:ext cx="4884375" cy="669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RESULTADO FINANCEIRO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27243</xdr:colOff>
      <xdr:row>3</xdr:row>
      <xdr:rowOff>27216</xdr:rowOff>
    </xdr:from>
    <xdr:to>
      <xdr:col>9</xdr:col>
      <xdr:colOff>9525</xdr:colOff>
      <xdr:row>9</xdr:row>
      <xdr:rowOff>95250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AA54E2A-ED28-4E87-822F-6F2098ABCF81}"/>
            </a:ext>
          </a:extLst>
        </xdr:cNvPr>
        <xdr:cNvGrpSpPr/>
      </xdr:nvGrpSpPr>
      <xdr:grpSpPr>
        <a:xfrm>
          <a:off x="27243" y="27216"/>
          <a:ext cx="8983407" cy="121103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B182495E-4721-4CBB-39A1-27CF78863ADA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A447BBD8-C0B1-DACA-E6FC-3672F1759A6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D312AE3-1CB0-750A-703E-FA87DD01A42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1" y="165099"/>
              <a:ext cx="5842501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77CF9D60-CE06-F889-3D3B-5CAD00620E8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2A9A75EC-CACF-BA98-E758-A4B47EC88C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ADD2A924-0662-4EEF-9DCE-A053662A8C19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1E484417-4C8F-B621-A55A-E05F461CCDA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15FA957-217E-9260-CB2B-FA2D152424F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02FF200D-F747-C679-FCD8-5F28AE702C15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1A419D1E-FC1A-826D-C18F-D76EED8A686B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7B6CB8A-1B57-1961-7A50-0C568A7EBD1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761CB60-254C-9613-A6CC-C9A4F517E02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AF00B7A1-CA7E-3D80-2036-8D28D3DE69C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C2FE3B56-558D-68D7-A2A0-F1AA961CDB8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3D478BFA-4787-521C-481B-E32EA14B8C6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7E67CE7-53F3-4B32-DD3F-B60543D82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451623</xdr:colOff>
      <xdr:row>4</xdr:row>
      <xdr:rowOff>169461</xdr:rowOff>
    </xdr:from>
    <xdr:to>
      <xdr:col>7</xdr:col>
      <xdr:colOff>430565</xdr:colOff>
      <xdr:row>8</xdr:row>
      <xdr:rowOff>29891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69E096A-6907-4B97-98BD-2F5ABFC0756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118623" y="359961"/>
          <a:ext cx="4503317" cy="622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ENDIVIDAMENTO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6059</xdr:colOff>
      <xdr:row>0</xdr:row>
      <xdr:rowOff>34638</xdr:rowOff>
    </xdr:from>
    <xdr:to>
      <xdr:col>4</xdr:col>
      <xdr:colOff>13607</xdr:colOff>
      <xdr:row>5</xdr:row>
      <xdr:rowOff>108858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84B7169-1708-4699-B51D-5BD209353027}"/>
            </a:ext>
          </a:extLst>
        </xdr:cNvPr>
        <xdr:cNvGrpSpPr/>
      </xdr:nvGrpSpPr>
      <xdr:grpSpPr>
        <a:xfrm>
          <a:off x="6059" y="34638"/>
          <a:ext cx="7196852" cy="1026720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E0A5557B-8CBE-5EAE-B73E-A11C890C756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30A0B9B4-CFE6-1AA4-897C-F74400C9018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0798B260-BF27-1BF9-CD29-F8BA447B43A2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160B652-F0AB-09E0-8F27-697D21C37086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AF4F90A2-A7BB-CEF5-DE7F-D8C333E73D27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4BCFE1BF-12DC-1FBE-88E0-06FAE9CCDF6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BD8C4E2F-AF3B-30B0-AC55-4A7F249F66B0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CD7F3AE3-9C92-AC8B-85B2-12EE99FAE83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308C6F29-BF0A-FE3B-AED2-1B17ABF0F31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2523AFD7-046E-7231-27CA-E0B166E54E14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138B327E-91E6-4047-FB13-F6B4902DA7E6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320F559A-CBDC-CEFA-1FCF-6BFCFC6CD4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F018D66-1C7A-ACD9-0420-8A13226512AC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4026E2C-4AF8-2CB9-B2BF-247057F66D9A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755E2ED-AF21-29E0-7A1C-29DEACA862C2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5F4E97E-9F93-D6CD-C62F-714505241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982640</xdr:colOff>
      <xdr:row>1</xdr:row>
      <xdr:rowOff>10134</xdr:rowOff>
    </xdr:from>
    <xdr:to>
      <xdr:col>2</xdr:col>
      <xdr:colOff>1442354</xdr:colOff>
      <xdr:row>4</xdr:row>
      <xdr:rowOff>79248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79961AC-3413-40BF-A2C1-752EBCF997C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97040" y="200634"/>
          <a:ext cx="3774414" cy="64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INVESTIMENTOS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1474305</xdr:colOff>
      <xdr:row>44</xdr:row>
      <xdr:rowOff>16063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9C180BDB-BD73-443F-81B4-BFBF216D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1087" y="4572000"/>
          <a:ext cx="4787348" cy="42070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11193</xdr:colOff>
      <xdr:row>0</xdr:row>
      <xdr:rowOff>11207</xdr:rowOff>
    </xdr:from>
    <xdr:to>
      <xdr:col>4</xdr:col>
      <xdr:colOff>49696</xdr:colOff>
      <xdr:row>5</xdr:row>
      <xdr:rowOff>99391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703C5F8-FD7A-4144-914E-2017FBC5CEE5}"/>
            </a:ext>
          </a:extLst>
        </xdr:cNvPr>
        <xdr:cNvGrpSpPr/>
      </xdr:nvGrpSpPr>
      <xdr:grpSpPr>
        <a:xfrm>
          <a:off x="11193" y="11207"/>
          <a:ext cx="7232679" cy="104068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329C0C7C-20C2-D54D-9E41-ACC19F025E5D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D6C3C8C8-8FAD-38D7-D801-6E89771AED2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B8BBB6E-5D4E-AC98-0047-DAB5F75D878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1803C3-C08E-5124-DBC1-AE186B5CC76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0D603C7-71C5-3B44-8D5A-E9F7D7A7794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B58496B2-814C-C181-64CE-F72B11DBDE3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495F338F-6287-EAE9-9984-6EE66F863F3B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EFE70348-B380-61E1-2D70-7CFB5769D55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A8E98F9-EE65-2520-675B-729526C5033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AE71118-1060-30A5-9017-857AEF8C929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C5160979-5D57-4F91-9170-5C012A72457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96928B8-0EE0-F105-023A-9E0B8620AD2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471CAAA-287F-183C-78D8-ABFA1C208A4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6C5D2161-BEA1-8AEA-0187-A56D970DE9F7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86D30A6-35B2-3CF8-18EB-0A32BAB1AAE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BAD4A3-5905-A59F-F409-15EB9BA12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1867265</xdr:colOff>
      <xdr:row>0</xdr:row>
      <xdr:rowOff>69527</xdr:rowOff>
    </xdr:from>
    <xdr:to>
      <xdr:col>3</xdr:col>
      <xdr:colOff>264707</xdr:colOff>
      <xdr:row>5</xdr:row>
      <xdr:rowOff>66261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0F4744E-49F3-4B11-B470-B8DB06CEC069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21591" y="69527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ATIVO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800" b="1">
            <a:solidFill>
              <a:schemeClr val="bg1"/>
            </a:solidFill>
            <a:latin typeface="+mj-lt"/>
            <a:ea typeface="+mj-lt"/>
            <a:cs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61"/>
  <sheetViews>
    <sheetView showGridLines="0" showRowColHeaders="0" tabSelected="1" zoomScaleNormal="100" workbookViewId="0">
      <selection activeCell="D19" sqref="D19"/>
    </sheetView>
  </sheetViews>
  <sheetFormatPr defaultColWidth="0" defaultRowHeight="15" zeroHeight="1"/>
  <cols>
    <col min="1" max="1" width="7.42578125" style="1" customWidth="1"/>
    <col min="2" max="12" width="8.7109375" style="1" customWidth="1"/>
    <col min="13" max="13" width="13.42578125" style="1" customWidth="1"/>
    <col min="14" max="16384" width="13.42578125" style="1" hidden="1"/>
  </cols>
  <sheetData>
    <row r="1" spans="14:15">
      <c r="N1" s="42"/>
      <c r="O1" s="42"/>
    </row>
    <row r="2" spans="14:15">
      <c r="N2" s="42"/>
      <c r="O2" s="42"/>
    </row>
    <row r="3" spans="14:15">
      <c r="N3" s="42"/>
      <c r="O3" s="42"/>
    </row>
    <row r="4" spans="14:15">
      <c r="N4" s="42"/>
      <c r="O4" s="42"/>
    </row>
    <row r="5" spans="14:15">
      <c r="N5" s="42"/>
      <c r="O5" s="42"/>
    </row>
    <row r="6" spans="14:15">
      <c r="N6" s="42"/>
      <c r="O6" s="42"/>
    </row>
    <row r="7" spans="14:15">
      <c r="N7" s="42"/>
      <c r="O7" s="42"/>
    </row>
    <row r="8" spans="14:15">
      <c r="N8" s="42"/>
      <c r="O8" s="42"/>
    </row>
    <row r="9" spans="14:15">
      <c r="N9" s="42"/>
      <c r="O9" s="42"/>
    </row>
    <row r="10" spans="14:15">
      <c r="N10" s="42"/>
      <c r="O10" s="42"/>
    </row>
    <row r="11" spans="14:15">
      <c r="N11" s="42"/>
      <c r="O11" s="42"/>
    </row>
    <row r="12" spans="14:15">
      <c r="N12" s="42"/>
      <c r="O12" s="42"/>
    </row>
    <row r="13" spans="14:15">
      <c r="N13" s="42"/>
      <c r="O13" s="42"/>
    </row>
    <row r="14" spans="14:15">
      <c r="N14" s="42"/>
      <c r="O14" s="42"/>
    </row>
    <row r="15" spans="14:15">
      <c r="N15" s="42"/>
      <c r="O15" s="42"/>
    </row>
    <row r="16" spans="14:15">
      <c r="N16" s="42"/>
      <c r="O16" s="42"/>
    </row>
    <row r="17" spans="14:15">
      <c r="N17" s="42"/>
      <c r="O17" s="42"/>
    </row>
    <row r="18" spans="14:15">
      <c r="N18" s="42"/>
      <c r="O18" s="42"/>
    </row>
    <row r="19" spans="14:15">
      <c r="N19" s="42"/>
      <c r="O19" s="42"/>
    </row>
    <row r="20" spans="14:15">
      <c r="N20" s="42"/>
      <c r="O20" s="42"/>
    </row>
    <row r="21" spans="14:15">
      <c r="N21" s="42"/>
      <c r="O21" s="42"/>
    </row>
    <row r="22" spans="14:15">
      <c r="N22" s="42"/>
      <c r="O22" s="42"/>
    </row>
    <row r="23" spans="14:15">
      <c r="N23" s="42"/>
      <c r="O23" s="42"/>
    </row>
    <row r="24" spans="14:15">
      <c r="N24" s="42"/>
      <c r="O24" s="42"/>
    </row>
    <row r="25" spans="14:15">
      <c r="N25" s="42"/>
      <c r="O25" s="42"/>
    </row>
    <row r="26" spans="14:15">
      <c r="N26" s="42"/>
      <c r="O26" s="42"/>
    </row>
    <row r="27" spans="14:15">
      <c r="N27" s="42"/>
      <c r="O27" s="42"/>
    </row>
    <row r="28" spans="14:15">
      <c r="N28" s="42"/>
      <c r="O28" s="42"/>
    </row>
    <row r="29" spans="14:15">
      <c r="N29" s="42"/>
      <c r="O29" s="42"/>
    </row>
    <row r="30" spans="14:15">
      <c r="N30" s="42"/>
      <c r="O30" s="42"/>
    </row>
    <row r="31" spans="14:15">
      <c r="N31" s="42"/>
      <c r="O31" s="42"/>
    </row>
    <row r="32" spans="14:15">
      <c r="N32" s="42"/>
      <c r="O32" s="42"/>
    </row>
    <row r="33" spans="2:15" hidden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5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2:15" hidden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idden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2:15" hidden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2:15" hidden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2:15" hidden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2:15" hidden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hidden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2:15" hidden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9" s="1" customFormat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6:D49"/>
  <sheetViews>
    <sheetView showGridLines="0" showRowColHeaders="0" zoomScale="85" zoomScaleNormal="85" workbookViewId="0">
      <selection activeCell="E31" sqref="E31"/>
    </sheetView>
  </sheetViews>
  <sheetFormatPr defaultColWidth="8.7109375" defaultRowHeight="15"/>
  <cols>
    <col min="1" max="1" width="9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</cols>
  <sheetData>
    <row r="6" spans="2:4" ht="17.25" customHeight="1">
      <c r="B6" s="144"/>
      <c r="C6" s="150"/>
      <c r="D6" s="150"/>
    </row>
    <row r="7" spans="2:4" ht="17.25" customHeight="1">
      <c r="B7" s="150"/>
      <c r="C7" s="150"/>
      <c r="D7" s="150"/>
    </row>
    <row r="8" spans="2:4" ht="17.25" customHeight="1">
      <c r="B8" s="150"/>
      <c r="C8" s="150"/>
      <c r="D8" s="150"/>
    </row>
    <row r="9" spans="2:4" ht="20.45" customHeight="1">
      <c r="B9" s="6" t="s">
        <v>2</v>
      </c>
      <c r="C9" s="2"/>
      <c r="D9" s="2"/>
    </row>
    <row r="10" spans="2:4" ht="20.45" customHeight="1">
      <c r="B10" s="154"/>
      <c r="C10" s="155" t="s">
        <v>3</v>
      </c>
      <c r="D10" s="156"/>
    </row>
    <row r="11" spans="2:4" ht="20.45" customHeight="1">
      <c r="B11" s="154"/>
      <c r="C11" s="104" t="s">
        <v>90</v>
      </c>
      <c r="D11" s="105">
        <v>2022</v>
      </c>
    </row>
    <row r="12" spans="2:4" s="20" customFormat="1" ht="20.45" customHeight="1">
      <c r="B12" s="16" t="s">
        <v>25</v>
      </c>
      <c r="C12" s="17"/>
      <c r="D12" s="17"/>
    </row>
    <row r="13" spans="2:4" s="20" customFormat="1" ht="20.45" customHeight="1">
      <c r="B13" s="38" t="s">
        <v>179</v>
      </c>
      <c r="C13" s="17">
        <v>167981</v>
      </c>
      <c r="D13" s="17">
        <v>33707</v>
      </c>
    </row>
    <row r="14" spans="2:4" s="20" customFormat="1" ht="20.45" customHeight="1">
      <c r="B14" s="38" t="s">
        <v>180</v>
      </c>
      <c r="C14" s="17">
        <v>342487</v>
      </c>
      <c r="D14" s="17">
        <v>503110</v>
      </c>
    </row>
    <row r="15" spans="2:4" s="20" customFormat="1" ht="20.45" customHeight="1">
      <c r="B15" s="38" t="s">
        <v>181</v>
      </c>
      <c r="C15" s="17">
        <v>18016</v>
      </c>
      <c r="D15" s="17">
        <v>109881</v>
      </c>
    </row>
    <row r="16" spans="2:4" s="20" customFormat="1" ht="20.45" customHeight="1">
      <c r="B16" s="38" t="s">
        <v>70</v>
      </c>
      <c r="C16" s="17">
        <v>174277</v>
      </c>
      <c r="D16" s="17">
        <v>176252</v>
      </c>
    </row>
    <row r="17" spans="2:4" s="20" customFormat="1" ht="20.45" customHeight="1">
      <c r="B17" s="38" t="s">
        <v>182</v>
      </c>
      <c r="C17" s="17">
        <v>113302</v>
      </c>
      <c r="D17" s="17">
        <v>116248</v>
      </c>
    </row>
    <row r="18" spans="2:4" s="20" customFormat="1" ht="20.45" customHeight="1">
      <c r="B18" s="38" t="s">
        <v>183</v>
      </c>
      <c r="C18" s="17">
        <v>81559</v>
      </c>
      <c r="D18" s="17">
        <v>84377</v>
      </c>
    </row>
    <row r="19" spans="2:4" s="20" customFormat="1" ht="20.45" customHeight="1">
      <c r="B19" s="38" t="s">
        <v>184</v>
      </c>
      <c r="C19" s="17">
        <v>1079062</v>
      </c>
      <c r="D19" s="17">
        <v>1406958</v>
      </c>
    </row>
    <row r="20" spans="2:4" s="20" customFormat="1" ht="20.45" customHeight="1">
      <c r="B20" s="38" t="s">
        <v>185</v>
      </c>
      <c r="C20" s="17">
        <v>62079</v>
      </c>
      <c r="D20" s="17">
        <v>68283</v>
      </c>
    </row>
    <row r="21" spans="2:4" s="20" customFormat="1" ht="20.45" customHeight="1">
      <c r="B21" s="38" t="s">
        <v>173</v>
      </c>
      <c r="C21" s="17">
        <v>41742</v>
      </c>
      <c r="D21" s="17">
        <v>90526</v>
      </c>
    </row>
    <row r="22" spans="2:4" s="20" customFormat="1" ht="20.45" customHeight="1">
      <c r="B22" s="38" t="s">
        <v>186</v>
      </c>
      <c r="C22" s="17" t="s">
        <v>178</v>
      </c>
      <c r="D22" s="17">
        <v>672416</v>
      </c>
    </row>
    <row r="23" spans="2:4" s="20" customFormat="1" ht="20.45" customHeight="1">
      <c r="B23" s="38" t="s">
        <v>187</v>
      </c>
      <c r="C23" s="17">
        <v>15502</v>
      </c>
      <c r="D23" s="17">
        <v>9893</v>
      </c>
    </row>
    <row r="24" spans="2:4" s="20" customFormat="1" ht="20.45" customHeight="1">
      <c r="B24" s="38" t="s">
        <v>188</v>
      </c>
      <c r="C24" s="17">
        <v>180157</v>
      </c>
      <c r="D24" s="17">
        <v>179448</v>
      </c>
    </row>
    <row r="25" spans="2:4" s="20" customFormat="1" ht="20.45" customHeight="1">
      <c r="B25" s="74" t="s">
        <v>30</v>
      </c>
      <c r="C25" s="48">
        <v>2276164</v>
      </c>
      <c r="D25" s="48">
        <v>3451099</v>
      </c>
    </row>
    <row r="26" spans="2:4" s="20" customFormat="1" ht="20.45" customHeight="1">
      <c r="B26" s="38"/>
      <c r="C26" s="17"/>
      <c r="D26" s="17"/>
    </row>
    <row r="27" spans="2:4" s="20" customFormat="1" ht="20.45" customHeight="1">
      <c r="B27" s="74" t="s">
        <v>27</v>
      </c>
      <c r="C27" s="17"/>
      <c r="D27" s="17"/>
    </row>
    <row r="28" spans="2:4" s="20" customFormat="1" ht="20.45" customHeight="1">
      <c r="B28" s="38" t="s">
        <v>179</v>
      </c>
      <c r="C28" s="17">
        <v>4786709</v>
      </c>
      <c r="D28" s="17">
        <v>4925359</v>
      </c>
    </row>
    <row r="29" spans="2:4" s="20" customFormat="1" ht="20.45" customHeight="1">
      <c r="B29" s="38" t="s">
        <v>49</v>
      </c>
      <c r="C29" s="17">
        <v>791368</v>
      </c>
      <c r="D29" s="17">
        <v>646368</v>
      </c>
    </row>
    <row r="30" spans="2:4" s="20" customFormat="1" ht="20.45" customHeight="1">
      <c r="B30" s="38" t="s">
        <v>189</v>
      </c>
      <c r="C30" s="17">
        <v>352409</v>
      </c>
      <c r="D30" s="17">
        <v>361301</v>
      </c>
    </row>
    <row r="31" spans="2:4" s="20" customFormat="1" ht="20.45" customHeight="1">
      <c r="B31" s="38" t="s">
        <v>190</v>
      </c>
      <c r="C31" s="17">
        <v>3982</v>
      </c>
      <c r="D31" s="17">
        <v>5299</v>
      </c>
    </row>
    <row r="32" spans="2:4" s="20" customFormat="1" ht="20.45" customHeight="1">
      <c r="B32" s="38" t="s">
        <v>191</v>
      </c>
      <c r="C32" s="17">
        <v>1102333</v>
      </c>
      <c r="D32" s="17">
        <v>1112069</v>
      </c>
    </row>
    <row r="33" spans="2:4" s="20" customFormat="1" ht="20.45" customHeight="1">
      <c r="B33" s="38" t="s">
        <v>192</v>
      </c>
      <c r="C33" s="17">
        <v>413618</v>
      </c>
      <c r="D33" s="17">
        <v>397040</v>
      </c>
    </row>
    <row r="34" spans="2:4" s="20" customFormat="1" ht="20.45" customHeight="1">
      <c r="B34" s="38" t="s">
        <v>187</v>
      </c>
      <c r="C34" s="17">
        <v>66789</v>
      </c>
      <c r="D34" s="17">
        <v>52474</v>
      </c>
    </row>
    <row r="35" spans="2:4" s="20" customFormat="1" ht="20.45" customHeight="1">
      <c r="B35" s="38" t="s">
        <v>188</v>
      </c>
      <c r="C35" s="17">
        <v>101431</v>
      </c>
      <c r="D35" s="17">
        <v>145175</v>
      </c>
    </row>
    <row r="36" spans="2:4" s="20" customFormat="1" ht="20.45" customHeight="1">
      <c r="B36" s="74" t="s">
        <v>28</v>
      </c>
      <c r="C36" s="48">
        <v>7618639</v>
      </c>
      <c r="D36" s="48">
        <v>7645085</v>
      </c>
    </row>
    <row r="37" spans="2:4" s="20" customFormat="1" ht="20.45" customHeight="1">
      <c r="B37" s="74" t="s">
        <v>31</v>
      </c>
      <c r="C37" s="48">
        <v>9894803</v>
      </c>
      <c r="D37" s="48">
        <v>11096184</v>
      </c>
    </row>
    <row r="38" spans="2:4" s="20" customFormat="1" ht="20.45" customHeight="1">
      <c r="B38" s="74"/>
      <c r="C38" s="17"/>
      <c r="D38" s="17"/>
    </row>
    <row r="39" spans="2:4" s="20" customFormat="1" ht="20.45" customHeight="1">
      <c r="B39" s="81" t="s">
        <v>32</v>
      </c>
      <c r="C39" s="17"/>
      <c r="D39" s="17"/>
    </row>
    <row r="40" spans="2:4" s="20" customFormat="1" ht="20.45" customHeight="1">
      <c r="B40" s="38" t="s">
        <v>193</v>
      </c>
      <c r="C40" s="17">
        <v>5473724</v>
      </c>
      <c r="D40" s="17">
        <v>5473724</v>
      </c>
    </row>
    <row r="41" spans="2:4" s="20" customFormat="1" ht="20.45" customHeight="1">
      <c r="B41" s="38" t="s">
        <v>194</v>
      </c>
      <c r="C41" s="17">
        <v>3630532</v>
      </c>
      <c r="D41" s="17">
        <v>3628085</v>
      </c>
    </row>
    <row r="42" spans="2:4" s="20" customFormat="1" ht="20.45" customHeight="1">
      <c r="B42" s="38" t="s">
        <v>195</v>
      </c>
      <c r="C42" s="17">
        <v>-198921</v>
      </c>
      <c r="D42" s="17">
        <v>-208999</v>
      </c>
    </row>
    <row r="43" spans="2:4" s="20" customFormat="1" ht="20.45" customHeight="1">
      <c r="B43" s="38" t="s">
        <v>196</v>
      </c>
      <c r="C43" s="17">
        <v>1067075</v>
      </c>
      <c r="D43" s="46" t="s">
        <v>178</v>
      </c>
    </row>
    <row r="44" spans="2:4" ht="20.25" customHeight="1">
      <c r="B44" s="16" t="s">
        <v>197</v>
      </c>
      <c r="C44" s="48">
        <v>9972410</v>
      </c>
      <c r="D44" s="48">
        <v>8892810</v>
      </c>
    </row>
    <row r="45" spans="2:4" ht="18" customHeight="1" thickBot="1">
      <c r="B45" s="16" t="s">
        <v>33</v>
      </c>
      <c r="C45" s="80">
        <v>19867213</v>
      </c>
      <c r="D45" s="80">
        <v>19988994</v>
      </c>
    </row>
    <row r="46" spans="2:4" ht="15.75" thickTop="1">
      <c r="C46" s="93">
        <f>SUM(C13:C24)-C25</f>
        <v>0</v>
      </c>
      <c r="D46" s="93">
        <f>SUM(D13:D24)-D25</f>
        <v>0</v>
      </c>
    </row>
    <row r="47" spans="2:4">
      <c r="C47" s="93">
        <f>SUM(C28:C35)-C36</f>
        <v>0</v>
      </c>
      <c r="D47" s="93">
        <f>SUM(D28:D35)-D36</f>
        <v>0</v>
      </c>
    </row>
    <row r="48" spans="2:4">
      <c r="C48" s="93">
        <f>C25+C36-C37</f>
        <v>0</v>
      </c>
      <c r="D48" s="93">
        <f>D25+D36-D37</f>
        <v>0</v>
      </c>
    </row>
    <row r="49" spans="2:4">
      <c r="B49" s="83"/>
      <c r="C49" s="93">
        <f>C37+C44-C45</f>
        <v>0</v>
      </c>
      <c r="D49" s="93">
        <f>D37+D44-D45</f>
        <v>0</v>
      </c>
    </row>
  </sheetData>
  <mergeCells count="3">
    <mergeCell ref="B10:B11"/>
    <mergeCell ref="C10:D10"/>
    <mergeCell ref="B6:D8"/>
  </mergeCells>
  <conditionalFormatting sqref="B12:D45">
    <cfRule type="expression" dxfId="15" priority="3">
      <formula>MOD(ROW(),2)=0</formula>
    </cfRule>
  </conditionalFormatting>
  <conditionalFormatting sqref="C46:D49">
    <cfRule type="cellIs" dxfId="14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6:H33"/>
  <sheetViews>
    <sheetView showGridLines="0" showRowColHeaders="0" zoomScaleNormal="100" workbookViewId="0">
      <selection activeCell="C17" sqref="C17"/>
    </sheetView>
  </sheetViews>
  <sheetFormatPr defaultColWidth="8.7109375" defaultRowHeight="15"/>
  <cols>
    <col min="1" max="1" width="9.85546875" customWidth="1"/>
    <col min="2" max="2" width="54.7109375" customWidth="1"/>
    <col min="3" max="4" width="16.140625" customWidth="1"/>
    <col min="5" max="5" width="17.5703125" customWidth="1"/>
    <col min="6" max="6" width="14.7109375" customWidth="1"/>
    <col min="7" max="7" width="14" customWidth="1"/>
    <col min="8" max="8" width="17.5703125" customWidth="1"/>
    <col min="9" max="9" width="12.140625" customWidth="1"/>
  </cols>
  <sheetData>
    <row r="6" spans="2:8" ht="27.95" customHeight="1">
      <c r="B6" s="24"/>
      <c r="C6" s="24"/>
      <c r="D6" s="24"/>
      <c r="E6" s="24"/>
      <c r="F6" s="24"/>
      <c r="G6" s="5"/>
      <c r="H6" s="5"/>
    </row>
    <row r="7" spans="2:8" ht="23.45" customHeight="1">
      <c r="F7" s="23"/>
    </row>
    <row r="8" spans="2:8" ht="23.45" customHeight="1">
      <c r="F8" s="23"/>
    </row>
    <row r="9" spans="2:8" ht="22.5" customHeight="1">
      <c r="B9" s="106" t="s">
        <v>204</v>
      </c>
      <c r="C9" s="107" t="s">
        <v>20</v>
      </c>
      <c r="D9" s="107" t="s">
        <v>21</v>
      </c>
      <c r="E9" s="107" t="s">
        <v>198</v>
      </c>
      <c r="F9" s="107" t="s">
        <v>199</v>
      </c>
      <c r="G9" s="107" t="s">
        <v>0</v>
      </c>
      <c r="H9" s="93"/>
    </row>
    <row r="10" spans="2:8">
      <c r="B10" s="38" t="s">
        <v>58</v>
      </c>
      <c r="C10" s="17">
        <v>340291</v>
      </c>
      <c r="D10" s="17">
        <v>85786</v>
      </c>
      <c r="E10" s="17">
        <v>86237</v>
      </c>
      <c r="F10" s="17">
        <v>-22300</v>
      </c>
      <c r="G10" s="17">
        <v>490014</v>
      </c>
    </row>
    <row r="11" spans="2:8" ht="25.5">
      <c r="B11" s="38" t="s">
        <v>200</v>
      </c>
      <c r="C11" s="17">
        <v>93508</v>
      </c>
      <c r="D11" s="17">
        <v>15023</v>
      </c>
      <c r="E11" s="17">
        <v>31259</v>
      </c>
      <c r="F11" s="17">
        <v>-27154</v>
      </c>
      <c r="G11" s="17">
        <v>112636</v>
      </c>
    </row>
    <row r="12" spans="2:8">
      <c r="B12" s="38" t="s">
        <v>201</v>
      </c>
      <c r="C12" s="17">
        <v>28977</v>
      </c>
      <c r="D12" s="17">
        <v>36518</v>
      </c>
      <c r="E12" s="17">
        <v>-9524</v>
      </c>
      <c r="F12" s="17">
        <v>51296</v>
      </c>
      <c r="G12" s="17">
        <v>107267</v>
      </c>
    </row>
    <row r="13" spans="2:8">
      <c r="B13" s="38" t="s">
        <v>202</v>
      </c>
      <c r="C13" s="17">
        <v>80825</v>
      </c>
      <c r="D13" s="17" t="s">
        <v>9</v>
      </c>
      <c r="E13" s="17">
        <v>5</v>
      </c>
      <c r="F13" s="17" t="s">
        <v>9</v>
      </c>
      <c r="G13" s="17">
        <v>80830</v>
      </c>
    </row>
    <row r="14" spans="2:8" ht="15.75" thickBot="1">
      <c r="B14" s="81" t="s">
        <v>205</v>
      </c>
      <c r="C14" s="124">
        <v>543601</v>
      </c>
      <c r="D14" s="124">
        <v>137327</v>
      </c>
      <c r="E14" s="124">
        <v>107977</v>
      </c>
      <c r="F14" s="124">
        <v>1842</v>
      </c>
      <c r="G14" s="124">
        <v>790747</v>
      </c>
    </row>
    <row r="15" spans="2:8" ht="15.75" thickTop="1">
      <c r="B15" s="81" t="s">
        <v>203</v>
      </c>
      <c r="C15" s="17"/>
      <c r="D15" s="17"/>
      <c r="E15" s="17"/>
      <c r="F15" s="17"/>
      <c r="G15" s="17"/>
    </row>
    <row r="16" spans="2:8" ht="25.5">
      <c r="B16" s="38" t="s">
        <v>206</v>
      </c>
      <c r="C16" s="17">
        <v>-45791</v>
      </c>
      <c r="D16" s="17" t="s">
        <v>9</v>
      </c>
      <c r="E16" s="17" t="s">
        <v>9</v>
      </c>
      <c r="F16" s="17" t="s">
        <v>9</v>
      </c>
      <c r="G16" s="17">
        <v>-45791</v>
      </c>
    </row>
    <row r="17" spans="2:7" ht="15.75" thickBot="1">
      <c r="B17" s="123" t="s">
        <v>94</v>
      </c>
      <c r="C17" s="161">
        <v>497810</v>
      </c>
      <c r="D17" s="124">
        <v>137327</v>
      </c>
      <c r="E17" s="124">
        <v>107977</v>
      </c>
      <c r="F17" s="124">
        <v>1842</v>
      </c>
      <c r="G17" s="124">
        <v>744956</v>
      </c>
    </row>
    <row r="18" spans="2:7" ht="15.75" thickTop="1"/>
    <row r="20" spans="2:7" ht="22.5" customHeight="1">
      <c r="B20" s="106" t="s">
        <v>207</v>
      </c>
      <c r="C20" s="107" t="s">
        <v>20</v>
      </c>
      <c r="D20" s="107" t="s">
        <v>21</v>
      </c>
      <c r="E20" s="107" t="s">
        <v>198</v>
      </c>
      <c r="F20" s="107" t="s">
        <v>199</v>
      </c>
      <c r="G20" s="107" t="s">
        <v>0</v>
      </c>
    </row>
    <row r="21" spans="2:7">
      <c r="B21" s="38" t="s">
        <v>58</v>
      </c>
      <c r="C21" s="160">
        <v>12954</v>
      </c>
      <c r="D21" s="17">
        <v>83332</v>
      </c>
      <c r="E21" s="17">
        <v>-61807</v>
      </c>
      <c r="F21" s="17">
        <v>216763</v>
      </c>
      <c r="G21" s="17">
        <v>251242</v>
      </c>
    </row>
    <row r="22" spans="2:7" ht="25.5">
      <c r="B22" s="38" t="s">
        <v>200</v>
      </c>
      <c r="C22" s="17">
        <v>64662</v>
      </c>
      <c r="D22" s="17">
        <v>55555</v>
      </c>
      <c r="E22" s="17">
        <v>-57791</v>
      </c>
      <c r="F22" s="17">
        <v>-41878</v>
      </c>
      <c r="G22" s="17">
        <v>20548</v>
      </c>
    </row>
    <row r="23" spans="2:7">
      <c r="B23" s="38" t="s">
        <v>201</v>
      </c>
      <c r="C23" s="17">
        <v>46242</v>
      </c>
      <c r="D23" s="17">
        <v>29014</v>
      </c>
      <c r="E23" s="17">
        <v>-6414</v>
      </c>
      <c r="F23" s="17">
        <v>78233</v>
      </c>
      <c r="G23" s="17">
        <v>147075</v>
      </c>
    </row>
    <row r="24" spans="2:7">
      <c r="B24" s="38" t="s">
        <v>202</v>
      </c>
      <c r="C24" s="17">
        <v>82283</v>
      </c>
      <c r="D24" s="17" t="s">
        <v>9</v>
      </c>
      <c r="E24" s="17">
        <v>5</v>
      </c>
      <c r="F24" s="17" t="s">
        <v>9</v>
      </c>
      <c r="G24" s="17">
        <v>82288</v>
      </c>
    </row>
    <row r="25" spans="2:7" ht="15.75" thickBot="1">
      <c r="B25" s="81" t="s">
        <v>205</v>
      </c>
      <c r="C25" s="124">
        <v>206141</v>
      </c>
      <c r="D25" s="124">
        <v>167901</v>
      </c>
      <c r="E25" s="124">
        <v>-126007</v>
      </c>
      <c r="F25" s="124">
        <v>253118</v>
      </c>
      <c r="G25" s="124">
        <v>501153</v>
      </c>
    </row>
    <row r="26" spans="2:7" ht="15.75" thickTop="1">
      <c r="B26" s="81" t="s">
        <v>203</v>
      </c>
      <c r="C26" s="17"/>
      <c r="D26" s="17"/>
      <c r="E26" s="17"/>
      <c r="F26" s="17"/>
      <c r="G26" s="17"/>
    </row>
    <row r="27" spans="2:7">
      <c r="B27" s="38" t="s">
        <v>208</v>
      </c>
      <c r="C27" s="17">
        <v>-28874</v>
      </c>
      <c r="D27" s="17">
        <v>-29494</v>
      </c>
      <c r="E27" s="17">
        <v>-5068</v>
      </c>
      <c r="F27" s="17">
        <v>-4016</v>
      </c>
      <c r="G27" s="17">
        <v>-67451</v>
      </c>
    </row>
    <row r="28" spans="2:7">
      <c r="B28" s="38" t="s">
        <v>209</v>
      </c>
      <c r="C28" s="17" t="s">
        <v>9</v>
      </c>
      <c r="D28" s="17" t="s">
        <v>9</v>
      </c>
      <c r="E28" s="17">
        <v>37182</v>
      </c>
      <c r="F28" s="17" t="s">
        <v>9</v>
      </c>
      <c r="G28" s="17">
        <v>37182</v>
      </c>
    </row>
    <row r="29" spans="2:7">
      <c r="B29" s="38" t="s">
        <v>210</v>
      </c>
      <c r="C29" s="17">
        <v>13503</v>
      </c>
      <c r="D29" s="17">
        <v>13793</v>
      </c>
      <c r="E29" s="17">
        <v>2370</v>
      </c>
      <c r="F29" s="17">
        <v>1878</v>
      </c>
      <c r="G29" s="17">
        <v>31544</v>
      </c>
    </row>
    <row r="30" spans="2:7">
      <c r="B30" s="38" t="s">
        <v>211</v>
      </c>
      <c r="C30" s="17" t="s">
        <v>9</v>
      </c>
      <c r="D30" s="17" t="s">
        <v>9</v>
      </c>
      <c r="E30" s="17" t="s">
        <v>9</v>
      </c>
      <c r="F30" s="17">
        <v>-34748</v>
      </c>
      <c r="G30" s="17">
        <v>-34748</v>
      </c>
    </row>
    <row r="31" spans="2:7">
      <c r="B31" s="38" t="s">
        <v>212</v>
      </c>
      <c r="C31" s="17" t="s">
        <v>9</v>
      </c>
      <c r="D31" s="17" t="s">
        <v>9</v>
      </c>
      <c r="E31" s="17" t="s">
        <v>9</v>
      </c>
      <c r="F31" s="17">
        <v>-132821</v>
      </c>
      <c r="G31" s="17">
        <v>-132821</v>
      </c>
    </row>
    <row r="32" spans="2:7" ht="15.75" thickBot="1">
      <c r="B32" s="123" t="s">
        <v>94</v>
      </c>
      <c r="C32" s="124">
        <v>190770</v>
      </c>
      <c r="D32" s="124">
        <v>152200</v>
      </c>
      <c r="E32" s="124">
        <v>-91523</v>
      </c>
      <c r="F32" s="124">
        <v>83411</v>
      </c>
      <c r="G32" s="124">
        <v>334859</v>
      </c>
    </row>
    <row r="33" ht="15.75" thickTop="1"/>
  </sheetData>
  <conditionalFormatting sqref="H9">
    <cfRule type="cellIs" dxfId="13" priority="8" operator="notEqual">
      <formula>0</formula>
    </cfRule>
  </conditionalFormatting>
  <conditionalFormatting sqref="B10:B12">
    <cfRule type="expression" dxfId="12" priority="6">
      <formula>MOD(ROW(),2)=0</formula>
    </cfRule>
  </conditionalFormatting>
  <conditionalFormatting sqref="B13:B17">
    <cfRule type="expression" dxfId="11" priority="5">
      <formula>MOD(ROW(),2)=0</formula>
    </cfRule>
  </conditionalFormatting>
  <conditionalFormatting sqref="C10:G17">
    <cfRule type="expression" dxfId="10" priority="4">
      <formula>MOD(ROW(),2)=0</formula>
    </cfRule>
  </conditionalFormatting>
  <conditionalFormatting sqref="B21:B32">
    <cfRule type="expression" dxfId="9" priority="3">
      <formula>MOD(ROW(),2)=0</formula>
    </cfRule>
  </conditionalFormatting>
  <conditionalFormatting sqref="C21:G32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B5:F50"/>
  <sheetViews>
    <sheetView showGridLines="0" showRowColHeaders="0" zoomScale="85" zoomScaleNormal="85" workbookViewId="0">
      <selection activeCell="F45" sqref="F45"/>
    </sheetView>
  </sheetViews>
  <sheetFormatPr defaultColWidth="8.7109375" defaultRowHeight="15"/>
  <cols>
    <col min="1" max="1" width="9.85546875" customWidth="1"/>
    <col min="2" max="2" width="54.42578125" customWidth="1"/>
    <col min="3" max="3" width="21" customWidth="1"/>
    <col min="4" max="4" width="21.85546875" customWidth="1"/>
    <col min="5" max="5" width="20.28515625" customWidth="1"/>
    <col min="6" max="6" width="16.7109375" customWidth="1"/>
  </cols>
  <sheetData>
    <row r="5" spans="2:4">
      <c r="B5" s="144"/>
      <c r="C5" s="150"/>
      <c r="D5" s="150"/>
    </row>
    <row r="6" spans="2:4">
      <c r="B6" s="150"/>
      <c r="C6" s="150"/>
      <c r="D6" s="150"/>
    </row>
    <row r="7" spans="2:4" ht="7.5" customHeight="1">
      <c r="B7" s="150"/>
      <c r="C7" s="150"/>
      <c r="D7" s="150"/>
    </row>
    <row r="8" spans="2:4" ht="7.5" customHeight="1">
      <c r="B8" s="103"/>
      <c r="C8" s="103"/>
      <c r="D8" s="103"/>
    </row>
    <row r="9" spans="2:4" ht="7.5" customHeight="1">
      <c r="B9" s="103"/>
      <c r="C9" s="103"/>
      <c r="D9" s="103"/>
    </row>
    <row r="10" spans="2:4" ht="7.5" customHeight="1">
      <c r="B10" s="103"/>
      <c r="C10" s="103"/>
      <c r="D10" s="103"/>
    </row>
    <row r="11" spans="2:4" ht="7.5" customHeight="1">
      <c r="B11" s="103"/>
      <c r="C11" s="103"/>
      <c r="D11" s="103"/>
    </row>
    <row r="12" spans="2:4" ht="7.5" customHeight="1">
      <c r="B12" s="103"/>
      <c r="C12" s="103"/>
      <c r="D12" s="103"/>
    </row>
    <row r="13" spans="2:4" ht="7.5" customHeight="1">
      <c r="B13" s="103"/>
      <c r="C13" s="103"/>
      <c r="D13" s="103"/>
    </row>
    <row r="14" spans="2:4" ht="7.5" customHeight="1">
      <c r="B14" s="103"/>
      <c r="C14" s="103"/>
      <c r="D14" s="103"/>
    </row>
    <row r="15" spans="2:4" ht="17.25" customHeight="1">
      <c r="C15" s="2"/>
      <c r="D15" s="2"/>
    </row>
    <row r="16" spans="2:4" ht="18" customHeight="1">
      <c r="B16" s="41" t="s">
        <v>34</v>
      </c>
      <c r="C16" s="2"/>
      <c r="D16" s="2"/>
    </row>
    <row r="17" spans="2:6" ht="32.1" customHeight="1">
      <c r="B17" s="138"/>
      <c r="C17" s="139" t="s">
        <v>4</v>
      </c>
      <c r="D17" s="140"/>
      <c r="E17" s="139" t="s">
        <v>54</v>
      </c>
      <c r="F17" s="141"/>
    </row>
    <row r="18" spans="2:6" ht="32.1" customHeight="1">
      <c r="B18" s="138"/>
      <c r="C18" s="86" t="s">
        <v>88</v>
      </c>
      <c r="D18" s="86" t="s">
        <v>89</v>
      </c>
      <c r="E18" s="86" t="s">
        <v>90</v>
      </c>
      <c r="F18" s="86" t="s">
        <v>91</v>
      </c>
    </row>
    <row r="19" spans="2:6" ht="21" customHeight="1">
      <c r="B19" s="16" t="s">
        <v>35</v>
      </c>
      <c r="C19" s="19">
        <v>1620821</v>
      </c>
      <c r="D19" s="19">
        <v>1918704</v>
      </c>
      <c r="E19" s="19">
        <v>5009129</v>
      </c>
      <c r="F19" s="19">
        <v>6092581</v>
      </c>
    </row>
    <row r="20" spans="2:6" ht="21" customHeight="1">
      <c r="B20" s="16"/>
      <c r="C20" s="17"/>
      <c r="D20" s="17"/>
      <c r="E20" s="17"/>
      <c r="F20" s="17"/>
    </row>
    <row r="21" spans="2:6" ht="21" customHeight="1">
      <c r="B21" s="16" t="s">
        <v>117</v>
      </c>
      <c r="C21" s="17"/>
      <c r="D21" s="17"/>
      <c r="E21" s="17"/>
      <c r="F21" s="17"/>
    </row>
    <row r="22" spans="2:6" ht="21" customHeight="1">
      <c r="B22" s="38" t="s">
        <v>118</v>
      </c>
      <c r="C22" s="17">
        <v>-643945</v>
      </c>
      <c r="D22" s="17">
        <v>-1319068</v>
      </c>
      <c r="E22" s="115">
        <v>-2137413</v>
      </c>
      <c r="F22" s="115">
        <v>-3277102</v>
      </c>
    </row>
    <row r="23" spans="2:6" ht="21" customHeight="1">
      <c r="B23" s="38" t="s">
        <v>119</v>
      </c>
      <c r="C23" s="17">
        <v>-26587</v>
      </c>
      <c r="D23" s="17">
        <v>-72112</v>
      </c>
      <c r="E23" s="17">
        <v>-100604</v>
      </c>
      <c r="F23" s="17">
        <v>-197998</v>
      </c>
    </row>
    <row r="24" spans="2:6" ht="21" customHeight="1">
      <c r="B24" s="38" t="s">
        <v>46</v>
      </c>
      <c r="C24" s="43">
        <v>-212305</v>
      </c>
      <c r="D24" s="43">
        <v>-184001</v>
      </c>
      <c r="E24" s="43">
        <v>-639741</v>
      </c>
      <c r="F24" s="43">
        <v>-594623</v>
      </c>
    </row>
    <row r="25" spans="2:6" ht="21" customHeight="1">
      <c r="B25" s="16"/>
      <c r="C25" s="19">
        <v>-882837</v>
      </c>
      <c r="D25" s="19">
        <v>-1575181</v>
      </c>
      <c r="E25" s="19">
        <v>-2877758</v>
      </c>
      <c r="F25" s="19">
        <v>-4069723</v>
      </c>
    </row>
    <row r="26" spans="2:6" ht="14.25" customHeight="1">
      <c r="B26" s="16"/>
      <c r="C26" s="17"/>
      <c r="D26" s="17"/>
      <c r="E26" s="17"/>
      <c r="F26" s="17"/>
    </row>
    <row r="27" spans="2:6" ht="21" customHeight="1">
      <c r="B27" s="16" t="s">
        <v>36</v>
      </c>
      <c r="C27" s="19">
        <v>737984</v>
      </c>
      <c r="D27" s="19">
        <v>343523</v>
      </c>
      <c r="E27" s="19">
        <v>2131371</v>
      </c>
      <c r="F27" s="19">
        <v>2022858</v>
      </c>
    </row>
    <row r="28" spans="2:6" ht="14.25" customHeight="1">
      <c r="B28" s="14"/>
      <c r="C28" s="17"/>
      <c r="D28" s="17"/>
      <c r="E28" s="17"/>
      <c r="F28" s="17"/>
    </row>
    <row r="29" spans="2:6" ht="21" customHeight="1">
      <c r="B29" s="16" t="s">
        <v>120</v>
      </c>
      <c r="C29" s="17"/>
      <c r="D29" s="17"/>
      <c r="E29" s="17"/>
      <c r="F29" s="17"/>
    </row>
    <row r="30" spans="2:6" ht="21" customHeight="1">
      <c r="B30" s="14" t="s">
        <v>45</v>
      </c>
      <c r="C30" s="17">
        <v>-772</v>
      </c>
      <c r="D30" s="17">
        <v>-884</v>
      </c>
      <c r="E30" s="17">
        <v>-476</v>
      </c>
      <c r="F30" s="17">
        <v>-579</v>
      </c>
    </row>
    <row r="31" spans="2:6" ht="21" customHeight="1">
      <c r="B31" s="14" t="s">
        <v>47</v>
      </c>
      <c r="C31" s="17">
        <v>-31390</v>
      </c>
      <c r="D31" s="17">
        <v>-24884</v>
      </c>
      <c r="E31" s="17">
        <v>-92552</v>
      </c>
      <c r="F31" s="17">
        <v>-98210</v>
      </c>
    </row>
    <row r="32" spans="2:6" ht="21" customHeight="1">
      <c r="B32" s="14" t="s">
        <v>121</v>
      </c>
      <c r="C32" s="43">
        <v>-8258</v>
      </c>
      <c r="D32" s="43">
        <v>-74008</v>
      </c>
      <c r="E32" s="43">
        <v>-149079</v>
      </c>
      <c r="F32" s="43">
        <v>-311180</v>
      </c>
    </row>
    <row r="33" spans="2:6" ht="21" customHeight="1">
      <c r="B33" s="14"/>
      <c r="C33" s="19">
        <v>-40420</v>
      </c>
      <c r="D33" s="19">
        <v>-99776</v>
      </c>
      <c r="E33" s="19">
        <v>-242107</v>
      </c>
      <c r="F33" s="19">
        <v>-409969</v>
      </c>
    </row>
    <row r="34" spans="2:6" ht="14.25" customHeight="1">
      <c r="B34" s="14"/>
      <c r="C34" s="17"/>
      <c r="D34" s="17"/>
      <c r="E34" s="17"/>
      <c r="F34" s="17"/>
    </row>
    <row r="35" spans="2:6" ht="21" customHeight="1">
      <c r="B35" s="14" t="s">
        <v>48</v>
      </c>
      <c r="C35" s="43">
        <v>12353</v>
      </c>
      <c r="D35" s="43">
        <v>175118</v>
      </c>
      <c r="E35" s="43">
        <v>107391</v>
      </c>
      <c r="F35" s="43">
        <v>449138</v>
      </c>
    </row>
    <row r="36" spans="2:6" ht="25.5">
      <c r="B36" s="16" t="s">
        <v>122</v>
      </c>
      <c r="C36" s="19">
        <v>709917</v>
      </c>
      <c r="D36" s="19">
        <v>418865</v>
      </c>
      <c r="E36" s="19">
        <v>1996655</v>
      </c>
      <c r="F36" s="19">
        <v>2062027</v>
      </c>
    </row>
    <row r="37" spans="2:6" ht="25.5" customHeight="1">
      <c r="B37" s="14"/>
      <c r="C37" s="17"/>
      <c r="D37" s="17"/>
      <c r="E37" s="17"/>
      <c r="F37" s="17"/>
    </row>
    <row r="38" spans="2:6" ht="14.25" customHeight="1">
      <c r="B38" s="14" t="s">
        <v>37</v>
      </c>
      <c r="C38" s="17">
        <v>179780</v>
      </c>
      <c r="D38" s="17">
        <v>178240</v>
      </c>
      <c r="E38" s="17">
        <v>418547</v>
      </c>
      <c r="F38" s="17">
        <v>365934</v>
      </c>
    </row>
    <row r="39" spans="2:6" ht="21" customHeight="1">
      <c r="B39" s="14" t="s">
        <v>38</v>
      </c>
      <c r="C39" s="43">
        <v>-287047</v>
      </c>
      <c r="D39" s="43">
        <v>-325315</v>
      </c>
      <c r="E39" s="43">
        <v>-505233</v>
      </c>
      <c r="F39" s="43">
        <v>-750884</v>
      </c>
    </row>
    <row r="40" spans="2:6" ht="21" customHeight="1">
      <c r="B40" s="14" t="s">
        <v>123</v>
      </c>
      <c r="C40" s="19">
        <v>602650</v>
      </c>
      <c r="D40" s="19">
        <v>271790</v>
      </c>
      <c r="E40" s="19">
        <v>1909969</v>
      </c>
      <c r="F40" s="19">
        <v>1677077</v>
      </c>
    </row>
    <row r="41" spans="2:6" ht="21" customHeight="1">
      <c r="B41" s="14"/>
      <c r="C41" s="17"/>
      <c r="D41" s="17"/>
      <c r="E41" s="17"/>
      <c r="F41" s="17"/>
    </row>
    <row r="42" spans="2:6" ht="32.25" customHeight="1">
      <c r="B42" s="16" t="s">
        <v>124</v>
      </c>
      <c r="C42" s="17">
        <v>-70619</v>
      </c>
      <c r="D42" s="17">
        <v>-49665</v>
      </c>
      <c r="E42" s="17">
        <v>-208146</v>
      </c>
      <c r="F42" s="17">
        <v>-178247</v>
      </c>
    </row>
    <row r="43" spans="2:6" ht="21" customHeight="1">
      <c r="B43" s="14" t="s">
        <v>49</v>
      </c>
      <c r="C43" s="43">
        <v>-42017</v>
      </c>
      <c r="D43" s="43">
        <v>29117</v>
      </c>
      <c r="E43" s="43">
        <v>-142820</v>
      </c>
      <c r="F43" s="43">
        <v>155816</v>
      </c>
    </row>
    <row r="44" spans="2:6" ht="21" customHeight="1">
      <c r="B44" s="14"/>
      <c r="C44" s="19">
        <v>-112636</v>
      </c>
      <c r="D44" s="19">
        <v>-20548</v>
      </c>
      <c r="E44" s="19">
        <v>-350966</v>
      </c>
      <c r="F44" s="19">
        <v>-22431</v>
      </c>
    </row>
    <row r="45" spans="2:6" ht="18" customHeight="1">
      <c r="B45" s="14"/>
      <c r="C45" s="43"/>
      <c r="D45" s="43"/>
      <c r="E45" s="43"/>
      <c r="F45" s="43"/>
    </row>
    <row r="46" spans="2:6" ht="21" customHeight="1">
      <c r="B46" s="16" t="s">
        <v>50</v>
      </c>
      <c r="C46" s="48">
        <v>490014</v>
      </c>
      <c r="D46" s="48">
        <v>251242</v>
      </c>
      <c r="E46" s="48">
        <v>1559003</v>
      </c>
      <c r="F46" s="48">
        <v>1654646</v>
      </c>
    </row>
    <row r="47" spans="2:6" ht="22.5" customHeight="1">
      <c r="B47" s="16" t="s">
        <v>125</v>
      </c>
      <c r="C47" s="114">
        <v>0.17</v>
      </c>
      <c r="D47" s="114">
        <v>0.09</v>
      </c>
      <c r="E47" s="113">
        <v>0.54</v>
      </c>
      <c r="F47" s="113">
        <v>0.56999999999999995</v>
      </c>
    </row>
    <row r="48" spans="2:6">
      <c r="C48" s="93">
        <f>SUM(C22:C24)-C25</f>
        <v>0</v>
      </c>
      <c r="D48" s="93">
        <f>SUM(D22:D24)-D25</f>
        <v>0</v>
      </c>
      <c r="E48" s="93">
        <f>SUM(E22:E24)-E25</f>
        <v>0</v>
      </c>
      <c r="F48" s="93">
        <f>SUM(F22:F24)-F25</f>
        <v>0</v>
      </c>
    </row>
    <row r="49" spans="3:6">
      <c r="C49" s="93">
        <f>C19+C25-C27</f>
        <v>0</v>
      </c>
      <c r="D49" s="93">
        <f>D19+D25-D27</f>
        <v>0</v>
      </c>
      <c r="E49" s="93">
        <f>E19+E25-E27</f>
        <v>0</v>
      </c>
      <c r="F49" s="93">
        <f>F19+F25-F27</f>
        <v>0</v>
      </c>
    </row>
    <row r="50" spans="3:6">
      <c r="C50" s="93">
        <f>SUM(C30:C32)-C33</f>
        <v>0</v>
      </c>
      <c r="D50" s="93">
        <f>SUM(D30:D32)-D33</f>
        <v>0</v>
      </c>
      <c r="E50" s="93">
        <f>SUM(E30:E32)-E33</f>
        <v>0</v>
      </c>
      <c r="F50" s="93">
        <f>SUM(F30:F32)-F33</f>
        <v>0</v>
      </c>
    </row>
  </sheetData>
  <mergeCells count="4">
    <mergeCell ref="E17:F17"/>
    <mergeCell ref="B5:D7"/>
    <mergeCell ref="B17:B18"/>
    <mergeCell ref="C17:D17"/>
  </mergeCells>
  <conditionalFormatting sqref="B19:D47">
    <cfRule type="expression" dxfId="7" priority="4">
      <formula>MOD(ROW(),2)=0</formula>
    </cfRule>
  </conditionalFormatting>
  <conditionalFormatting sqref="E19:E47">
    <cfRule type="expression" dxfId="6" priority="3">
      <formula>MOD(ROW(),2)=0</formula>
    </cfRule>
  </conditionalFormatting>
  <conditionalFormatting sqref="F19:F47">
    <cfRule type="expression" dxfId="5" priority="2">
      <formula>MOD(ROW(),2)=0</formula>
    </cfRule>
  </conditionalFormatting>
  <conditionalFormatting sqref="C48:F50">
    <cfRule type="cellIs" dxfId="4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B10:D80"/>
  <sheetViews>
    <sheetView showGridLines="0" showRowColHeaders="0" zoomScale="85" zoomScaleNormal="85" workbookViewId="0">
      <selection activeCell="C92" sqref="C92"/>
    </sheetView>
  </sheetViews>
  <sheetFormatPr defaultColWidth="8.7109375" defaultRowHeight="15"/>
  <cols>
    <col min="1" max="1" width="9.85546875" customWidth="1"/>
    <col min="2" max="2" width="90.140625" customWidth="1"/>
    <col min="3" max="4" width="19.28515625" customWidth="1"/>
    <col min="5" max="5" width="2.85546875" customWidth="1"/>
    <col min="8" max="8" width="27.28515625" customWidth="1"/>
    <col min="9" max="9" width="13.7109375" customWidth="1"/>
    <col min="10" max="10" width="16.42578125" customWidth="1"/>
  </cols>
  <sheetData>
    <row r="10" spans="2:4" ht="9.6" customHeight="1">
      <c r="B10" s="142"/>
      <c r="C10" s="143"/>
      <c r="D10" s="143"/>
    </row>
    <row r="11" spans="2:4">
      <c r="B11" s="6" t="s">
        <v>2</v>
      </c>
      <c r="C11" s="2"/>
      <c r="D11" s="2"/>
    </row>
    <row r="12" spans="2:4" ht="32.450000000000003" customHeight="1" thickBot="1">
      <c r="B12" s="159"/>
      <c r="C12" s="157" t="s">
        <v>3</v>
      </c>
      <c r="D12" s="158"/>
    </row>
    <row r="13" spans="2:4" ht="36.6" customHeight="1">
      <c r="B13" s="159"/>
      <c r="C13" s="108" t="s">
        <v>90</v>
      </c>
      <c r="D13" s="107" t="s">
        <v>91</v>
      </c>
    </row>
    <row r="14" spans="2:4" ht="21" customHeight="1">
      <c r="B14" s="75" t="s">
        <v>57</v>
      </c>
      <c r="C14" s="46"/>
      <c r="D14" s="17"/>
    </row>
    <row r="15" spans="2:4" ht="21" customHeight="1">
      <c r="B15" s="76" t="s">
        <v>58</v>
      </c>
      <c r="C15" s="46">
        <v>1559003</v>
      </c>
      <c r="D15" s="17">
        <v>1654646</v>
      </c>
    </row>
    <row r="16" spans="2:4" ht="21" customHeight="1">
      <c r="B16" s="75" t="s">
        <v>59</v>
      </c>
      <c r="C16" s="46"/>
      <c r="D16" s="17"/>
    </row>
    <row r="17" spans="2:4" ht="21" customHeight="1">
      <c r="B17" s="76" t="s">
        <v>44</v>
      </c>
      <c r="C17" s="46">
        <v>242057</v>
      </c>
      <c r="D17" s="17">
        <v>246471</v>
      </c>
    </row>
    <row r="18" spans="2:4" ht="21" customHeight="1">
      <c r="B18" s="76" t="s">
        <v>213</v>
      </c>
      <c r="C18" s="46">
        <v>4359</v>
      </c>
      <c r="D18" s="17">
        <v>180439</v>
      </c>
    </row>
    <row r="19" spans="2:4" ht="27.75" customHeight="1">
      <c r="B19" s="76" t="s">
        <v>60</v>
      </c>
      <c r="C19" s="46">
        <v>-821280</v>
      </c>
      <c r="D19" s="17">
        <v>-883910</v>
      </c>
    </row>
    <row r="20" spans="2:4" ht="21" customHeight="1">
      <c r="B20" s="76" t="s">
        <v>214</v>
      </c>
      <c r="C20" s="46">
        <v>-107391</v>
      </c>
      <c r="D20" s="17">
        <v>-449138</v>
      </c>
    </row>
    <row r="21" spans="2:4" ht="21" customHeight="1">
      <c r="B21" s="76" t="s">
        <v>215</v>
      </c>
      <c r="C21" s="46">
        <v>30086</v>
      </c>
      <c r="D21" s="17" t="s">
        <v>9</v>
      </c>
    </row>
    <row r="22" spans="2:4" ht="21" customHeight="1">
      <c r="B22" s="76" t="s">
        <v>216</v>
      </c>
      <c r="C22" s="46">
        <v>398877</v>
      </c>
      <c r="D22" s="17">
        <v>409338</v>
      </c>
    </row>
    <row r="23" spans="2:4" ht="21" customHeight="1">
      <c r="B23" s="76" t="s">
        <v>61</v>
      </c>
      <c r="C23" s="46">
        <v>-158859</v>
      </c>
      <c r="D23" s="17">
        <v>-173900</v>
      </c>
    </row>
    <row r="24" spans="2:4" ht="21" customHeight="1">
      <c r="B24" s="76" t="s">
        <v>51</v>
      </c>
      <c r="C24" s="46">
        <v>-30487</v>
      </c>
      <c r="D24" s="17">
        <v>-6644</v>
      </c>
    </row>
    <row r="25" spans="2:4" ht="21" customHeight="1">
      <c r="B25" s="76" t="s">
        <v>217</v>
      </c>
      <c r="C25" s="46">
        <v>4056</v>
      </c>
      <c r="D25" s="17">
        <v>1843</v>
      </c>
    </row>
    <row r="26" spans="2:4" ht="21" customHeight="1">
      <c r="B26" s="76" t="s">
        <v>49</v>
      </c>
      <c r="C26" s="46">
        <v>142820</v>
      </c>
      <c r="D26" s="17">
        <v>-155816</v>
      </c>
    </row>
    <row r="27" spans="2:4" ht="21" customHeight="1">
      <c r="B27" s="76" t="s">
        <v>218</v>
      </c>
      <c r="C27" s="46">
        <v>35956</v>
      </c>
      <c r="D27" s="17">
        <v>10156</v>
      </c>
    </row>
    <row r="28" spans="2:4" ht="21" customHeight="1">
      <c r="B28" s="76" t="s">
        <v>219</v>
      </c>
      <c r="C28" s="46">
        <v>60307</v>
      </c>
      <c r="D28" s="17">
        <v>301940</v>
      </c>
    </row>
    <row r="29" spans="2:4" ht="21" customHeight="1">
      <c r="B29" s="76" t="s">
        <v>220</v>
      </c>
      <c r="C29" s="46">
        <v>57801</v>
      </c>
      <c r="D29" s="17">
        <v>17675</v>
      </c>
    </row>
    <row r="30" spans="2:4" ht="26.25" customHeight="1">
      <c r="B30" s="76" t="s">
        <v>8</v>
      </c>
      <c r="C30" s="46">
        <v>85126</v>
      </c>
      <c r="D30" s="17">
        <v>106225</v>
      </c>
    </row>
    <row r="31" spans="2:4" ht="21" customHeight="1">
      <c r="B31" s="76" t="s">
        <v>62</v>
      </c>
      <c r="C31" s="43">
        <v>4091</v>
      </c>
      <c r="D31" s="43">
        <v>134697</v>
      </c>
    </row>
    <row r="32" spans="2:4" ht="18" customHeight="1">
      <c r="B32" s="76"/>
      <c r="C32" s="47">
        <v>1506522</v>
      </c>
      <c r="D32" s="19">
        <v>1394022</v>
      </c>
    </row>
    <row r="33" spans="2:4" ht="21" customHeight="1">
      <c r="B33" s="16" t="s">
        <v>63</v>
      </c>
      <c r="C33" s="46"/>
      <c r="D33" s="17"/>
    </row>
    <row r="34" spans="2:4" ht="21" customHeight="1">
      <c r="B34" s="76" t="s">
        <v>165</v>
      </c>
      <c r="C34" s="46">
        <v>411834</v>
      </c>
      <c r="D34" s="17">
        <v>-225295</v>
      </c>
    </row>
    <row r="35" spans="2:4" ht="21" customHeight="1">
      <c r="B35" s="76" t="s">
        <v>64</v>
      </c>
      <c r="C35" s="46">
        <v>-982</v>
      </c>
      <c r="D35" s="17">
        <v>-5569</v>
      </c>
    </row>
    <row r="36" spans="2:4" ht="21" customHeight="1">
      <c r="B36" s="76" t="s">
        <v>65</v>
      </c>
      <c r="C36" s="46">
        <v>126891</v>
      </c>
      <c r="D36" s="17">
        <v>206419</v>
      </c>
    </row>
    <row r="37" spans="2:4" ht="21" customHeight="1">
      <c r="B37" s="76" t="s">
        <v>221</v>
      </c>
      <c r="C37" s="46">
        <v>-17312</v>
      </c>
      <c r="D37" s="17">
        <v>-914</v>
      </c>
    </row>
    <row r="38" spans="2:4" ht="21" customHeight="1">
      <c r="B38" s="76" t="s">
        <v>222</v>
      </c>
      <c r="C38" s="46">
        <v>5245</v>
      </c>
      <c r="D38" s="17">
        <v>-39597</v>
      </c>
    </row>
    <row r="39" spans="2:4" ht="21" customHeight="1">
      <c r="B39" s="76" t="s">
        <v>67</v>
      </c>
      <c r="C39" s="46">
        <v>99773</v>
      </c>
      <c r="D39" s="17">
        <v>187151</v>
      </c>
    </row>
    <row r="40" spans="2:4" ht="21" customHeight="1">
      <c r="B40" s="76" t="s">
        <v>223</v>
      </c>
      <c r="C40" s="46">
        <v>682813</v>
      </c>
      <c r="D40" s="17">
        <v>461990</v>
      </c>
    </row>
    <row r="41" spans="2:4" ht="21" customHeight="1">
      <c r="B41" s="76" t="s">
        <v>224</v>
      </c>
      <c r="C41" s="43">
        <v>-26365</v>
      </c>
      <c r="D41" s="43">
        <v>-107024</v>
      </c>
    </row>
    <row r="42" spans="2:4" s="77" customFormat="1" ht="21" customHeight="1">
      <c r="B42" s="16"/>
      <c r="C42" s="47">
        <v>1281897</v>
      </c>
      <c r="D42" s="19">
        <v>477161</v>
      </c>
    </row>
    <row r="43" spans="2:4" s="77" customFormat="1" ht="21" customHeight="1">
      <c r="B43" s="75" t="s">
        <v>68</v>
      </c>
      <c r="C43" s="46"/>
      <c r="D43" s="17"/>
    </row>
    <row r="44" spans="2:4" ht="21" customHeight="1">
      <c r="B44" s="76" t="s">
        <v>69</v>
      </c>
      <c r="C44" s="46">
        <v>-160623</v>
      </c>
      <c r="D44" s="17">
        <v>145695</v>
      </c>
    </row>
    <row r="45" spans="2:4" ht="21" customHeight="1">
      <c r="B45" s="76" t="s">
        <v>70</v>
      </c>
      <c r="C45" s="46">
        <v>-79512</v>
      </c>
      <c r="D45" s="17">
        <v>-14175</v>
      </c>
    </row>
    <row r="46" spans="2:4" ht="21" customHeight="1">
      <c r="B46" s="76" t="s">
        <v>71</v>
      </c>
      <c r="C46" s="46">
        <v>208146</v>
      </c>
      <c r="D46" s="17">
        <v>178247</v>
      </c>
    </row>
    <row r="47" spans="2:4" ht="21" customHeight="1">
      <c r="B47" s="76" t="s">
        <v>72</v>
      </c>
      <c r="C47" s="46">
        <v>-6204</v>
      </c>
      <c r="D47" s="17">
        <v>7191</v>
      </c>
    </row>
    <row r="48" spans="2:4" ht="21" customHeight="1">
      <c r="B48" s="76" t="s">
        <v>73</v>
      </c>
      <c r="C48" s="46">
        <v>-4263</v>
      </c>
      <c r="D48" s="17">
        <v>16410</v>
      </c>
    </row>
    <row r="49" spans="2:4" ht="21" customHeight="1">
      <c r="B49" s="76" t="s">
        <v>8</v>
      </c>
      <c r="C49" s="46">
        <v>-84597</v>
      </c>
      <c r="D49" s="17">
        <v>-77962</v>
      </c>
    </row>
    <row r="50" spans="2:4" ht="21" customHeight="1">
      <c r="B50" s="76" t="s">
        <v>113</v>
      </c>
      <c r="C50" s="46">
        <v>-18902</v>
      </c>
      <c r="D50" s="17">
        <v>-7691</v>
      </c>
    </row>
    <row r="51" spans="2:4" ht="21" customHeight="1">
      <c r="B51" s="76" t="s">
        <v>62</v>
      </c>
      <c r="C51" s="43">
        <v>-35909</v>
      </c>
      <c r="D51" s="43">
        <v>44782</v>
      </c>
    </row>
    <row r="52" spans="2:4" s="77" customFormat="1" ht="21" customHeight="1">
      <c r="B52" s="16"/>
      <c r="C52" s="85">
        <v>-181864</v>
      </c>
      <c r="D52" s="48">
        <v>292497</v>
      </c>
    </row>
    <row r="53" spans="2:4" s="77" customFormat="1" ht="21" customHeight="1">
      <c r="B53" s="75" t="s">
        <v>225</v>
      </c>
      <c r="C53" s="48">
        <v>2606555</v>
      </c>
      <c r="D53" s="48">
        <v>2163680</v>
      </c>
    </row>
    <row r="54" spans="2:4" ht="21" customHeight="1">
      <c r="B54" s="76"/>
      <c r="C54" s="46"/>
      <c r="D54" s="17"/>
    </row>
    <row r="55" spans="2:4" ht="21" customHeight="1">
      <c r="B55" s="76" t="s">
        <v>74</v>
      </c>
      <c r="C55" s="46">
        <v>-291253</v>
      </c>
      <c r="D55" s="17">
        <v>-503880</v>
      </c>
    </row>
    <row r="56" spans="2:4" ht="21" customHeight="1">
      <c r="B56" s="76" t="s">
        <v>226</v>
      </c>
      <c r="C56" s="46">
        <v>-267435</v>
      </c>
      <c r="D56" s="17">
        <v>-285043</v>
      </c>
    </row>
    <row r="57" spans="2:4" ht="21" customHeight="1">
      <c r="B57" s="76" t="s">
        <v>75</v>
      </c>
      <c r="C57" s="46">
        <v>172669</v>
      </c>
      <c r="D57" s="17">
        <v>156184</v>
      </c>
    </row>
    <row r="58" spans="2:4" s="77" customFormat="1" ht="21" customHeight="1">
      <c r="B58" s="14" t="s">
        <v>227</v>
      </c>
      <c r="C58" s="46">
        <v>-527</v>
      </c>
      <c r="D58" s="17">
        <v>-420</v>
      </c>
    </row>
    <row r="59" spans="2:4" ht="21" customHeight="1" thickBot="1">
      <c r="B59" s="75" t="s">
        <v>228</v>
      </c>
      <c r="C59" s="124">
        <v>2220009</v>
      </c>
      <c r="D59" s="124">
        <v>1530521</v>
      </c>
    </row>
    <row r="60" spans="2:4" s="77" customFormat="1" ht="21" customHeight="1" thickTop="1">
      <c r="B60" s="75"/>
      <c r="C60" s="46"/>
      <c r="D60" s="17"/>
    </row>
    <row r="61" spans="2:4" ht="21" customHeight="1">
      <c r="B61" s="75" t="s">
        <v>76</v>
      </c>
      <c r="C61" s="46"/>
      <c r="D61" s="17"/>
    </row>
    <row r="62" spans="2:4" ht="21" customHeight="1">
      <c r="B62" s="76" t="s">
        <v>229</v>
      </c>
      <c r="C62" s="46">
        <v>-540</v>
      </c>
      <c r="D62" s="17">
        <v>-384</v>
      </c>
    </row>
    <row r="63" spans="2:4" ht="21" customHeight="1">
      <c r="B63" s="76" t="s">
        <v>51</v>
      </c>
      <c r="C63" s="46">
        <v>30487</v>
      </c>
      <c r="D63" s="17">
        <v>6644</v>
      </c>
    </row>
    <row r="64" spans="2:4" ht="21" customHeight="1">
      <c r="B64" s="76" t="s">
        <v>230</v>
      </c>
      <c r="C64" s="46" t="s">
        <v>9</v>
      </c>
      <c r="D64" s="17" t="s">
        <v>9</v>
      </c>
    </row>
    <row r="65" spans="2:4" ht="21" customHeight="1">
      <c r="B65" s="76" t="s">
        <v>231</v>
      </c>
      <c r="C65" s="46">
        <v>-614592</v>
      </c>
      <c r="D65" s="17">
        <v>-76763</v>
      </c>
    </row>
    <row r="66" spans="2:4" ht="21" customHeight="1">
      <c r="B66" s="76" t="s">
        <v>232</v>
      </c>
      <c r="C66" s="46">
        <v>-16890</v>
      </c>
      <c r="D66" s="17">
        <v>-4195</v>
      </c>
    </row>
    <row r="67" spans="2:4" ht="21" customHeight="1">
      <c r="B67" s="76" t="s">
        <v>77</v>
      </c>
      <c r="C67" s="46">
        <v>151757</v>
      </c>
      <c r="D67" s="17">
        <v>-446991</v>
      </c>
    </row>
    <row r="68" spans="2:4" ht="21" customHeight="1">
      <c r="B68" s="76" t="s">
        <v>233</v>
      </c>
      <c r="C68" s="46" t="s">
        <v>9</v>
      </c>
      <c r="D68" s="17" t="s">
        <v>9</v>
      </c>
    </row>
    <row r="69" spans="2:4" ht="21" customHeight="1">
      <c r="B69" s="76" t="s">
        <v>234</v>
      </c>
      <c r="C69" s="46">
        <v>-780348</v>
      </c>
      <c r="D69" s="17" t="s">
        <v>9</v>
      </c>
    </row>
    <row r="70" spans="2:4" s="77" customFormat="1" ht="21" customHeight="1" thickBot="1">
      <c r="B70" s="75" t="s">
        <v>78</v>
      </c>
      <c r="C70" s="124">
        <v>-1230126</v>
      </c>
      <c r="D70" s="124">
        <v>-521689</v>
      </c>
    </row>
    <row r="71" spans="2:4" ht="21" customHeight="1" thickTop="1">
      <c r="B71" s="76"/>
      <c r="C71" s="46"/>
      <c r="D71" s="17"/>
    </row>
    <row r="72" spans="2:4" s="77" customFormat="1" ht="21" customHeight="1">
      <c r="B72" s="75" t="s">
        <v>79</v>
      </c>
      <c r="C72" s="46"/>
      <c r="D72" s="17"/>
    </row>
    <row r="73" spans="2:4" ht="21" customHeight="1">
      <c r="B73" s="76" t="s">
        <v>235</v>
      </c>
      <c r="C73" s="46">
        <v>-742728</v>
      </c>
      <c r="D73" s="17">
        <v>-114865</v>
      </c>
    </row>
    <row r="74" spans="2:4" ht="21" customHeight="1">
      <c r="B74" s="76" t="s">
        <v>236</v>
      </c>
      <c r="C74" s="46" t="s">
        <v>9</v>
      </c>
      <c r="D74" s="17">
        <v>-409512</v>
      </c>
    </row>
    <row r="75" spans="2:4" ht="21" customHeight="1">
      <c r="B75" s="76" t="s">
        <v>237</v>
      </c>
      <c r="C75" s="46">
        <v>-9453</v>
      </c>
      <c r="D75" s="17">
        <v>-8638</v>
      </c>
    </row>
    <row r="76" spans="2:4" ht="19.5" customHeight="1" thickBot="1">
      <c r="B76" s="14" t="s">
        <v>39</v>
      </c>
      <c r="C76" s="125">
        <v>-752181</v>
      </c>
      <c r="D76" s="124">
        <v>-533015</v>
      </c>
    </row>
    <row r="77" spans="2:4" s="77" customFormat="1" ht="19.5" customHeight="1" thickTop="1">
      <c r="B77" s="16" t="s">
        <v>238</v>
      </c>
      <c r="C77" s="47">
        <v>237702</v>
      </c>
      <c r="D77" s="19">
        <v>475817</v>
      </c>
    </row>
    <row r="78" spans="2:4" s="77" customFormat="1" ht="19.5" customHeight="1">
      <c r="B78" s="14" t="s">
        <v>239</v>
      </c>
      <c r="C78" s="46">
        <v>292980</v>
      </c>
      <c r="D78" s="17">
        <v>123071</v>
      </c>
    </row>
    <row r="79" spans="2:4" ht="19.5" customHeight="1" thickBot="1">
      <c r="B79" s="16" t="s">
        <v>240</v>
      </c>
      <c r="C79" s="125">
        <v>530682</v>
      </c>
      <c r="D79" s="124">
        <v>598888</v>
      </c>
    </row>
    <row r="80" spans="2:4" ht="15.75" thickTop="1"/>
  </sheetData>
  <mergeCells count="3">
    <mergeCell ref="C12:D12"/>
    <mergeCell ref="B10:D10"/>
    <mergeCell ref="B12:B13"/>
  </mergeCells>
  <conditionalFormatting sqref="B14:B79">
    <cfRule type="expression" dxfId="3" priority="22">
      <formula>MOD(ROW(),2)=0</formula>
    </cfRule>
  </conditionalFormatting>
  <conditionalFormatting sqref="C14:C79">
    <cfRule type="expression" dxfId="2" priority="4">
      <formula>MOD(ROW(),2)=0</formula>
    </cfRule>
  </conditionalFormatting>
  <conditionalFormatting sqref="D15:D79">
    <cfRule type="expression" dxfId="1" priority="3">
      <formula>MOD(ROW(),2)=0</formula>
    </cfRule>
  </conditionalFormatting>
  <conditionalFormatting sqref="D14">
    <cfRule type="expression" dxfId="0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autoPageBreaks="0"/>
  </sheetPr>
  <dimension ref="B1:M65"/>
  <sheetViews>
    <sheetView showGridLines="0" showRowColHeaders="0" topLeftCell="A9" workbookViewId="0">
      <selection activeCell="E43" sqref="E43"/>
    </sheetView>
  </sheetViews>
  <sheetFormatPr defaultColWidth="9.140625" defaultRowHeight="0" customHeight="1" zeroHeight="1"/>
  <cols>
    <col min="1" max="1" width="16.5703125" style="7" customWidth="1"/>
    <col min="2" max="2" width="30.85546875" style="7" customWidth="1"/>
    <col min="3" max="3" width="10.85546875" style="7" customWidth="1"/>
    <col min="4" max="4" width="5" style="7" customWidth="1"/>
    <col min="5" max="5" width="36.7109375" style="7" customWidth="1"/>
    <col min="6" max="6" width="9.140625" style="7" customWidth="1"/>
    <col min="7" max="7" width="13.7109375" style="7" customWidth="1"/>
    <col min="8" max="10" width="9.140625" style="7" customWidth="1"/>
    <col min="11" max="11" width="12.140625" style="7" bestFit="1" customWidth="1"/>
    <col min="12" max="12" width="9.140625" style="7" customWidth="1"/>
    <col min="13" max="13" width="11.5703125" style="7" customWidth="1"/>
    <col min="14" max="16384" width="9.140625" style="7"/>
  </cols>
  <sheetData>
    <row r="1" spans="2:7" ht="12.75" customHeight="1">
      <c r="B1" s="100"/>
      <c r="C1" s="5"/>
      <c r="D1" s="5"/>
      <c r="E1" s="5"/>
      <c r="F1" s="5"/>
      <c r="G1" s="5"/>
    </row>
    <row r="2" spans="2:7" ht="12.75" customHeight="1">
      <c r="B2" s="5"/>
      <c r="C2" s="5"/>
      <c r="D2" s="5"/>
      <c r="E2" s="5"/>
      <c r="F2" s="5"/>
      <c r="G2" s="5"/>
    </row>
    <row r="3" spans="2:7" ht="12.75" customHeight="1">
      <c r="B3" s="5"/>
      <c r="C3" s="5"/>
      <c r="D3" s="5"/>
      <c r="E3" s="5"/>
      <c r="F3" s="5"/>
      <c r="G3" s="5"/>
    </row>
    <row r="4" spans="2:7" ht="12.75" customHeight="1">
      <c r="B4" s="5"/>
      <c r="C4" s="5"/>
      <c r="D4" s="5"/>
      <c r="E4" s="5"/>
      <c r="F4" s="5"/>
      <c r="G4" s="5"/>
    </row>
    <row r="5" spans="2:7" ht="12.75" customHeight="1">
      <c r="B5" s="5"/>
      <c r="C5" s="5"/>
      <c r="D5" s="5"/>
      <c r="E5" s="5"/>
      <c r="F5" s="5"/>
      <c r="G5" s="5"/>
    </row>
    <row r="6" spans="2:7" ht="12.75" customHeight="1">
      <c r="B6" s="5"/>
      <c r="C6" s="5"/>
      <c r="D6" s="5"/>
      <c r="E6" s="5"/>
      <c r="F6" s="5"/>
      <c r="G6" s="5"/>
    </row>
    <row r="7" spans="2:7" ht="9" customHeight="1"/>
    <row r="8" spans="2:7" ht="12.75" customHeight="1"/>
    <row r="9" spans="2:7" ht="12.75" customHeight="1" thickBot="1"/>
    <row r="10" spans="2:7" ht="33.75" customHeight="1" thickTop="1">
      <c r="B10" s="126" t="s">
        <v>1</v>
      </c>
      <c r="C10" s="127"/>
      <c r="E10" s="130" t="s">
        <v>1</v>
      </c>
      <c r="F10" s="131"/>
    </row>
    <row r="11" spans="2:7" ht="15.75">
      <c r="B11" s="128" t="s">
        <v>255</v>
      </c>
      <c r="C11" s="129"/>
      <c r="E11" s="128" t="s">
        <v>255</v>
      </c>
      <c r="F11" s="129"/>
    </row>
    <row r="12" spans="2:7" ht="12.75">
      <c r="B12" s="52" t="s">
        <v>248</v>
      </c>
      <c r="C12" s="53">
        <v>2884</v>
      </c>
      <c r="E12" s="54" t="s">
        <v>53</v>
      </c>
      <c r="F12" s="55">
        <v>17539</v>
      </c>
    </row>
    <row r="13" spans="2:7" ht="12.75">
      <c r="B13" s="62" t="s">
        <v>247</v>
      </c>
      <c r="C13" s="63">
        <v>2949</v>
      </c>
      <c r="E13" s="162" t="s">
        <v>254</v>
      </c>
      <c r="F13" s="164">
        <v>1969</v>
      </c>
    </row>
    <row r="14" spans="2:7" ht="12.75">
      <c r="B14" s="62" t="s">
        <v>52</v>
      </c>
      <c r="C14" s="63">
        <v>-65</v>
      </c>
      <c r="E14" s="99" t="s">
        <v>250</v>
      </c>
      <c r="F14" s="165">
        <v>13303</v>
      </c>
    </row>
    <row r="15" spans="2:7" ht="12.75">
      <c r="B15" s="56"/>
      <c r="C15" s="57"/>
      <c r="E15" s="163" t="s">
        <v>251</v>
      </c>
      <c r="F15" s="166">
        <v>2247</v>
      </c>
    </row>
    <row r="16" spans="2:7" ht="12.75">
      <c r="B16" s="52"/>
      <c r="C16" s="53"/>
      <c r="E16" s="99" t="s">
        <v>252</v>
      </c>
      <c r="F16" s="165">
        <v>14</v>
      </c>
    </row>
    <row r="17" spans="2:13" ht="12.75">
      <c r="B17" s="52" t="s">
        <v>249</v>
      </c>
      <c r="C17" s="53">
        <v>8844</v>
      </c>
      <c r="E17" s="163" t="s">
        <v>253</v>
      </c>
      <c r="F17" s="166">
        <v>6</v>
      </c>
    </row>
    <row r="18" spans="2:13" ht="12.75">
      <c r="B18" s="58"/>
      <c r="C18" s="59"/>
      <c r="E18" s="58"/>
      <c r="F18" s="59"/>
    </row>
    <row r="19" spans="2:13" ht="12.75">
      <c r="B19" s="58"/>
      <c r="C19" s="59"/>
      <c r="E19" s="54"/>
      <c r="F19" s="55"/>
    </row>
    <row r="20" spans="2:13" ht="12.75">
      <c r="B20" s="52" t="s">
        <v>249</v>
      </c>
      <c r="C20" s="53">
        <v>2891</v>
      </c>
      <c r="E20" s="58"/>
      <c r="F20" s="59"/>
    </row>
    <row r="21" spans="2:13" ht="12.75">
      <c r="B21" s="58"/>
      <c r="C21" s="59"/>
      <c r="E21" s="58"/>
      <c r="F21" s="59"/>
    </row>
    <row r="22" spans="2:13" ht="12.75">
      <c r="B22" s="58"/>
      <c r="C22" s="59"/>
      <c r="E22" s="58"/>
      <c r="F22" s="59"/>
    </row>
    <row r="23" spans="2:13" ht="12.75">
      <c r="B23" s="58"/>
      <c r="C23" s="59"/>
      <c r="E23" s="58"/>
      <c r="F23" s="59"/>
    </row>
    <row r="24" spans="2:13" ht="12.75">
      <c r="B24" s="52" t="s">
        <v>249</v>
      </c>
      <c r="C24" s="53">
        <v>2920</v>
      </c>
      <c r="E24" s="58"/>
      <c r="F24" s="59"/>
    </row>
    <row r="25" spans="2:13" ht="13.5" thickBot="1">
      <c r="B25" s="60"/>
      <c r="C25" s="61"/>
      <c r="E25" s="60"/>
      <c r="F25" s="61"/>
    </row>
    <row r="26" spans="2:13" ht="12.75" customHeight="1" thickTop="1">
      <c r="D26" s="10"/>
    </row>
    <row r="27" spans="2:13" ht="12.75" customHeight="1">
      <c r="M27" s="9"/>
    </row>
    <row r="28" spans="2:13" ht="12.75" customHeight="1">
      <c r="C28" s="8"/>
      <c r="F28" s="8"/>
      <c r="M28" s="9"/>
    </row>
    <row r="29" spans="2:13" ht="12.75" customHeight="1">
      <c r="M29" s="8"/>
    </row>
    <row r="30" spans="2:13" ht="12.75" customHeight="1"/>
    <row r="31" spans="2:13" ht="12.75" customHeight="1"/>
    <row r="32" spans="2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</sheetData>
  <mergeCells count="4">
    <mergeCell ref="B10:C10"/>
    <mergeCell ref="B11:C11"/>
    <mergeCell ref="E10:F10"/>
    <mergeCell ref="E11:F11"/>
  </mergeCells>
  <conditionalFormatting sqref="B13:C14">
    <cfRule type="expression" dxfId="28" priority="2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M27"/>
  <sheetViews>
    <sheetView showGridLines="0" showRowColHeaders="0" zoomScale="85" zoomScaleNormal="85" workbookViewId="0">
      <selection activeCell="F29" sqref="F29"/>
    </sheetView>
  </sheetViews>
  <sheetFormatPr defaultColWidth="7" defaultRowHeight="15"/>
  <cols>
    <col min="1" max="1" width="9.85546875" customWidth="1"/>
    <col min="2" max="2" width="28.28515625" bestFit="1" customWidth="1"/>
    <col min="3" max="3" width="12.42578125" customWidth="1"/>
    <col min="4" max="4" width="10.85546875" customWidth="1"/>
    <col min="5" max="5" width="14" customWidth="1"/>
    <col min="6" max="6" width="13.7109375" bestFit="1" customWidth="1"/>
    <col min="7" max="7" width="12" bestFit="1" customWidth="1"/>
    <col min="8" max="8" width="14.28515625" customWidth="1"/>
    <col min="9" max="9" width="9.140625" bestFit="1" customWidth="1"/>
    <col min="10" max="10" width="8.7109375" bestFit="1" customWidth="1"/>
  </cols>
  <sheetData>
    <row r="1" spans="2:13" ht="15" customHeight="1">
      <c r="B1" s="100"/>
      <c r="C1" s="5"/>
      <c r="D1" s="5"/>
      <c r="E1" s="5"/>
      <c r="F1" s="5"/>
      <c r="G1" s="5"/>
    </row>
    <row r="2" spans="2:13" ht="15" customHeight="1">
      <c r="B2" s="5"/>
      <c r="C2" s="5"/>
      <c r="D2" s="5"/>
      <c r="E2" s="5"/>
      <c r="F2" s="5"/>
      <c r="G2" s="5"/>
    </row>
    <row r="3" spans="2:13" ht="15" customHeight="1">
      <c r="B3" s="5"/>
      <c r="C3" s="5"/>
      <c r="D3" s="5"/>
      <c r="E3" s="5"/>
      <c r="F3" s="5"/>
      <c r="G3" s="5"/>
    </row>
    <row r="4" spans="2:13" ht="15" customHeight="1">
      <c r="B4" s="5"/>
      <c r="C4" s="5"/>
      <c r="D4" s="5"/>
      <c r="E4" s="5"/>
      <c r="F4" s="5"/>
      <c r="G4" s="5"/>
    </row>
    <row r="5" spans="2:13" ht="15" customHeight="1">
      <c r="B5" s="5"/>
      <c r="C5" s="5"/>
      <c r="D5" s="5"/>
      <c r="E5" s="5"/>
      <c r="F5" s="5"/>
      <c r="G5" s="5"/>
    </row>
    <row r="6" spans="2:13" ht="15" customHeight="1">
      <c r="B6" s="5"/>
      <c r="C6" s="5"/>
      <c r="D6" s="5"/>
      <c r="E6" s="5"/>
      <c r="F6" s="5"/>
      <c r="G6" s="5"/>
    </row>
    <row r="9" spans="2:13">
      <c r="B9" s="4" t="s">
        <v>2</v>
      </c>
    </row>
    <row r="10" spans="2:13">
      <c r="B10" s="4"/>
    </row>
    <row r="11" spans="2:13" ht="15.75" customHeight="1">
      <c r="B11" s="138"/>
      <c r="C11" s="132" t="s">
        <v>88</v>
      </c>
      <c r="D11" s="133"/>
      <c r="E11" s="134"/>
      <c r="F11" s="135" t="s">
        <v>89</v>
      </c>
      <c r="G11" s="133"/>
      <c r="H11" s="136"/>
    </row>
    <row r="12" spans="2:13" ht="60">
      <c r="B12" s="138"/>
      <c r="C12" s="86" t="s">
        <v>55</v>
      </c>
      <c r="D12" s="86" t="s">
        <v>40</v>
      </c>
      <c r="E12" s="86" t="s">
        <v>85</v>
      </c>
      <c r="F12" s="86" t="s">
        <v>55</v>
      </c>
      <c r="G12" s="86" t="s">
        <v>40</v>
      </c>
      <c r="H12" s="86" t="s">
        <v>85</v>
      </c>
    </row>
    <row r="13" spans="2:13" ht="18.600000000000001" customHeight="1">
      <c r="B13" s="14" t="s">
        <v>95</v>
      </c>
      <c r="C13" s="17">
        <v>2325940</v>
      </c>
      <c r="D13" s="17">
        <v>702716</v>
      </c>
      <c r="E13" s="95">
        <v>302.12</v>
      </c>
      <c r="F13" s="17">
        <v>3627964</v>
      </c>
      <c r="G13" s="17">
        <v>1094518</v>
      </c>
      <c r="H13" s="95">
        <v>301.69</v>
      </c>
      <c r="I13" s="98"/>
      <c r="J13" s="98"/>
      <c r="L13" s="97"/>
      <c r="M13" s="97"/>
    </row>
    <row r="14" spans="2:13" ht="18.600000000000001" customHeight="1">
      <c r="B14" s="15" t="s">
        <v>96</v>
      </c>
      <c r="C14" s="18">
        <v>967754</v>
      </c>
      <c r="D14" s="18">
        <v>252759</v>
      </c>
      <c r="E14" s="96">
        <v>261.18</v>
      </c>
      <c r="F14" s="18">
        <v>997490</v>
      </c>
      <c r="G14" s="18">
        <v>254045</v>
      </c>
      <c r="H14" s="96">
        <v>254.68</v>
      </c>
      <c r="I14" s="98"/>
      <c r="J14" s="98"/>
      <c r="L14" s="97"/>
      <c r="M14" s="97"/>
    </row>
    <row r="15" spans="2:13" ht="18.600000000000001" customHeight="1">
      <c r="B15" s="14" t="s">
        <v>97</v>
      </c>
      <c r="C15" s="43">
        <v>5027</v>
      </c>
      <c r="D15" s="43">
        <v>1469</v>
      </c>
      <c r="E15" s="111">
        <v>292.22000000000003</v>
      </c>
      <c r="F15" s="43">
        <v>4032</v>
      </c>
      <c r="G15" s="43">
        <v>1204</v>
      </c>
      <c r="H15" s="111">
        <v>298.61</v>
      </c>
      <c r="I15" s="98"/>
      <c r="J15" s="98"/>
      <c r="L15" s="97"/>
      <c r="M15" s="97"/>
    </row>
    <row r="16" spans="2:13" ht="18.600000000000001" customHeight="1">
      <c r="B16" s="90" t="s">
        <v>98</v>
      </c>
      <c r="C16" s="109">
        <v>3298721</v>
      </c>
      <c r="D16" s="109">
        <v>956944</v>
      </c>
      <c r="E16" s="110">
        <v>290.10000000000002</v>
      </c>
      <c r="F16" s="109">
        <v>4629486</v>
      </c>
      <c r="G16" s="109">
        <v>1349767</v>
      </c>
      <c r="H16" s="110">
        <v>291.56</v>
      </c>
      <c r="I16" s="98"/>
      <c r="J16" s="98"/>
      <c r="L16" s="97"/>
      <c r="M16" s="97"/>
    </row>
    <row r="17" spans="1:13" ht="18.600000000000001" customHeight="1">
      <c r="B17" s="14" t="s">
        <v>99</v>
      </c>
      <c r="C17" s="17" t="s">
        <v>9</v>
      </c>
      <c r="D17" s="17">
        <v>22133</v>
      </c>
      <c r="E17" s="95" t="s">
        <v>9</v>
      </c>
      <c r="F17" s="17" t="s">
        <v>9</v>
      </c>
      <c r="G17" s="17">
        <v>-30124</v>
      </c>
      <c r="H17" s="95" t="s">
        <v>9</v>
      </c>
      <c r="I17" s="98"/>
      <c r="J17" s="98"/>
      <c r="L17" s="97"/>
      <c r="M17" s="97"/>
    </row>
    <row r="18" spans="1:13" ht="18.600000000000001" customHeight="1">
      <c r="B18" s="15"/>
      <c r="C18" s="109">
        <v>3298721</v>
      </c>
      <c r="D18" s="109">
        <v>979077</v>
      </c>
      <c r="E18" s="110">
        <v>290.10000000000002</v>
      </c>
      <c r="F18" s="109">
        <v>4629486</v>
      </c>
      <c r="G18" s="109">
        <v>1319643</v>
      </c>
      <c r="H18" s="110">
        <v>291.56</v>
      </c>
      <c r="I18" s="98"/>
      <c r="J18" s="98"/>
      <c r="L18" s="97"/>
      <c r="M18" s="97"/>
    </row>
    <row r="19" spans="1:13" ht="22.5" customHeight="1">
      <c r="B19" s="14" t="s">
        <v>101</v>
      </c>
      <c r="C19" s="17">
        <v>2500000</v>
      </c>
      <c r="D19" s="17">
        <v>495239</v>
      </c>
      <c r="E19" s="95">
        <v>198.1</v>
      </c>
      <c r="F19" s="17">
        <v>2859640</v>
      </c>
      <c r="G19" s="17">
        <v>535183</v>
      </c>
      <c r="H19" s="95">
        <v>187.15</v>
      </c>
      <c r="I19" s="98"/>
      <c r="J19" s="98"/>
      <c r="L19" s="97"/>
      <c r="M19" s="97"/>
    </row>
    <row r="20" spans="1:13" ht="21.75" customHeight="1">
      <c r="B20" s="15" t="s">
        <v>100</v>
      </c>
      <c r="C20" s="18" t="s">
        <v>9</v>
      </c>
      <c r="D20" s="18">
        <v>52838</v>
      </c>
      <c r="E20" s="96" t="s">
        <v>9</v>
      </c>
      <c r="F20" s="18" t="s">
        <v>9</v>
      </c>
      <c r="G20" s="18">
        <v>17279</v>
      </c>
      <c r="H20" s="96" t="s">
        <v>9</v>
      </c>
      <c r="I20" s="98"/>
      <c r="J20" s="98"/>
      <c r="L20" s="97"/>
      <c r="M20" s="97"/>
    </row>
    <row r="21" spans="1:13" ht="18.600000000000001" customHeight="1">
      <c r="B21" s="16" t="s">
        <v>80</v>
      </c>
      <c r="C21" s="48">
        <v>5798721</v>
      </c>
      <c r="D21" s="48">
        <v>1527154</v>
      </c>
      <c r="E21" s="112">
        <v>250.43</v>
      </c>
      <c r="F21" s="48">
        <v>7489126</v>
      </c>
      <c r="G21" s="48">
        <v>1872105</v>
      </c>
      <c r="H21" s="112">
        <v>251.69</v>
      </c>
      <c r="I21" s="98"/>
      <c r="J21" s="98"/>
      <c r="L21" s="97"/>
      <c r="M21" s="97"/>
    </row>
    <row r="22" spans="1:13">
      <c r="C22" s="93"/>
      <c r="D22" s="93"/>
      <c r="E22" s="93"/>
      <c r="F22" s="93"/>
      <c r="G22" s="93"/>
      <c r="H22" s="93"/>
    </row>
    <row r="23" spans="1:13">
      <c r="A23" s="13"/>
      <c r="B23" s="137" t="s">
        <v>86</v>
      </c>
      <c r="C23" s="137"/>
      <c r="D23" s="137"/>
      <c r="E23" s="137"/>
      <c r="F23" s="93"/>
      <c r="G23" s="93"/>
      <c r="H23" s="93"/>
    </row>
    <row r="24" spans="1:13">
      <c r="A24" s="12"/>
      <c r="B24" s="94"/>
      <c r="C24" s="93"/>
      <c r="D24" s="93"/>
      <c r="E24" s="93"/>
      <c r="F24" s="93"/>
      <c r="G24" s="93"/>
      <c r="H24" s="93"/>
    </row>
    <row r="25" spans="1:13" ht="15" customHeight="1">
      <c r="A25" s="12"/>
      <c r="B25" s="94"/>
      <c r="C25" s="94"/>
      <c r="D25" s="94"/>
      <c r="E25" s="94"/>
      <c r="F25" s="94"/>
      <c r="H25" s="94"/>
    </row>
    <row r="26" spans="1:13">
      <c r="B26" s="94"/>
      <c r="C26" s="94"/>
      <c r="D26" s="94"/>
      <c r="E26" s="94"/>
      <c r="F26" s="94"/>
      <c r="H26" s="94"/>
    </row>
    <row r="27" spans="1:13">
      <c r="B27" s="94"/>
      <c r="C27" s="94"/>
      <c r="D27" s="94"/>
      <c r="E27" s="94"/>
      <c r="F27" s="94"/>
      <c r="H27" s="94"/>
    </row>
  </sheetData>
  <mergeCells count="4">
    <mergeCell ref="C11:E11"/>
    <mergeCell ref="F11:H11"/>
    <mergeCell ref="B23:E23"/>
    <mergeCell ref="B11:B12"/>
  </mergeCells>
  <conditionalFormatting sqref="C22:G22 C24:G24 F23:G23">
    <cfRule type="cellIs" dxfId="26" priority="2" operator="notEqual">
      <formula>0</formula>
    </cfRule>
  </conditionalFormatting>
  <conditionalFormatting sqref="H22:H24">
    <cfRule type="cellIs" dxfId="25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F38"/>
  <sheetViews>
    <sheetView showGridLines="0" showRowColHeaders="0" workbookViewId="0">
      <selection activeCell="D22" sqref="D22"/>
    </sheetView>
  </sheetViews>
  <sheetFormatPr defaultColWidth="8.7109375" defaultRowHeight="15"/>
  <cols>
    <col min="1" max="1" width="9.85546875" customWidth="1"/>
    <col min="2" max="2" width="59.7109375" customWidth="1"/>
    <col min="3" max="3" width="20.28515625" customWidth="1"/>
    <col min="4" max="4" width="20.5703125" customWidth="1"/>
    <col min="5" max="5" width="19.42578125" customWidth="1"/>
    <col min="6" max="6" width="20.85546875" customWidth="1"/>
    <col min="16384" max="16384" width="8.7109375" customWidth="1"/>
  </cols>
  <sheetData>
    <row r="1" spans="1:6" ht="15" customHeight="1">
      <c r="B1" s="100"/>
      <c r="C1" s="100"/>
      <c r="D1" s="100"/>
      <c r="E1" s="100"/>
      <c r="F1" s="100"/>
    </row>
    <row r="2" spans="1:6" ht="15" customHeight="1">
      <c r="B2" s="100"/>
      <c r="C2" s="100"/>
      <c r="D2" s="100"/>
      <c r="E2" s="100"/>
      <c r="F2" s="100"/>
    </row>
    <row r="3" spans="1:6" ht="15" customHeight="1">
      <c r="B3" s="100"/>
      <c r="C3" s="100"/>
      <c r="D3" s="100"/>
      <c r="E3" s="100"/>
      <c r="F3" s="100"/>
    </row>
    <row r="4" spans="1:6" ht="15" customHeight="1">
      <c r="B4" s="100"/>
      <c r="C4" s="100"/>
      <c r="D4" s="100"/>
      <c r="E4" s="100"/>
      <c r="F4" s="100"/>
    </row>
    <row r="5" spans="1:6" ht="15" customHeight="1">
      <c r="B5" s="100"/>
      <c r="C5" s="100"/>
      <c r="D5" s="100"/>
      <c r="E5" s="100"/>
      <c r="F5" s="100"/>
    </row>
    <row r="6" spans="1:6" ht="15" customHeight="1">
      <c r="B6" s="100"/>
      <c r="C6" s="100"/>
      <c r="D6" s="100"/>
      <c r="E6" s="100"/>
      <c r="F6" s="100"/>
    </row>
    <row r="7" spans="1:6" ht="15" customHeight="1">
      <c r="B7" s="100"/>
      <c r="C7" s="100"/>
      <c r="D7" s="100"/>
      <c r="E7" s="100"/>
      <c r="F7" s="100"/>
    </row>
    <row r="8" spans="1:6" ht="24.6" customHeight="1">
      <c r="A8" s="21"/>
      <c r="B8" s="4" t="s">
        <v>2</v>
      </c>
      <c r="C8" s="21"/>
      <c r="D8" s="21"/>
      <c r="E8" s="21"/>
    </row>
    <row r="9" spans="1:6" ht="9" customHeight="1">
      <c r="A9" s="21"/>
      <c r="B9" s="4"/>
      <c r="C9" s="21"/>
      <c r="D9" s="21"/>
      <c r="E9" s="21"/>
    </row>
    <row r="10" spans="1:6" ht="24.6" customHeight="1">
      <c r="A10" s="21"/>
      <c r="B10" s="138"/>
      <c r="C10" s="139" t="s">
        <v>4</v>
      </c>
      <c r="D10" s="140"/>
      <c r="E10" s="139" t="s">
        <v>54</v>
      </c>
      <c r="F10" s="141"/>
    </row>
    <row r="11" spans="1:6" ht="24.6" customHeight="1">
      <c r="A11" s="21"/>
      <c r="B11" s="138"/>
      <c r="C11" s="86" t="s">
        <v>88</v>
      </c>
      <c r="D11" s="86" t="s">
        <v>89</v>
      </c>
      <c r="E11" s="86" t="s">
        <v>90</v>
      </c>
      <c r="F11" s="86" t="s">
        <v>91</v>
      </c>
    </row>
    <row r="12" spans="1:6" ht="18" customHeight="1">
      <c r="A12" s="21"/>
      <c r="B12" s="26" t="s">
        <v>107</v>
      </c>
      <c r="C12" s="64">
        <v>1527154</v>
      </c>
      <c r="D12" s="64">
        <v>1872105</v>
      </c>
      <c r="E12" s="64">
        <v>4637106</v>
      </c>
      <c r="F12" s="64">
        <v>5774556</v>
      </c>
    </row>
    <row r="13" spans="1:6">
      <c r="A13" s="21"/>
      <c r="B13" s="65" t="s">
        <v>106</v>
      </c>
      <c r="C13" s="66" t="s">
        <v>9</v>
      </c>
      <c r="D13" s="66" t="s">
        <v>9</v>
      </c>
      <c r="E13" s="66"/>
      <c r="F13" s="66"/>
    </row>
    <row r="14" spans="1:6">
      <c r="A14" s="21"/>
      <c r="B14" s="26" t="s">
        <v>103</v>
      </c>
      <c r="C14" s="64">
        <v>197614</v>
      </c>
      <c r="D14" s="64">
        <v>191022</v>
      </c>
      <c r="E14" s="64">
        <v>554187</v>
      </c>
      <c r="F14" s="64">
        <v>540262</v>
      </c>
    </row>
    <row r="15" spans="1:6">
      <c r="A15" s="21"/>
      <c r="B15" s="65" t="s">
        <v>105</v>
      </c>
      <c r="C15" s="66">
        <v>35769</v>
      </c>
      <c r="D15" s="66">
        <v>100492</v>
      </c>
      <c r="E15" s="66">
        <v>142971</v>
      </c>
      <c r="F15" s="66">
        <v>269760</v>
      </c>
    </row>
    <row r="16" spans="1:6">
      <c r="A16" s="21"/>
      <c r="B16" s="26" t="s">
        <v>104</v>
      </c>
      <c r="C16" s="64">
        <v>114364</v>
      </c>
      <c r="D16" s="64">
        <v>41635</v>
      </c>
      <c r="E16" s="64">
        <v>394424</v>
      </c>
      <c r="F16" s="64">
        <v>434779</v>
      </c>
    </row>
    <row r="17" spans="1:6">
      <c r="A17" s="21"/>
      <c r="B17" s="65" t="s">
        <v>108</v>
      </c>
      <c r="C17" s="66">
        <v>85073</v>
      </c>
      <c r="D17" s="66">
        <v>59722</v>
      </c>
      <c r="E17" s="66">
        <v>314676</v>
      </c>
      <c r="F17" s="66">
        <v>352585</v>
      </c>
    </row>
    <row r="18" spans="1:6">
      <c r="A18" s="21"/>
      <c r="B18" s="26" t="s">
        <v>109</v>
      </c>
      <c r="C18" s="64">
        <v>372</v>
      </c>
      <c r="D18" s="64">
        <v>95918</v>
      </c>
      <c r="E18" s="64">
        <v>32015</v>
      </c>
      <c r="F18" s="64">
        <v>136773</v>
      </c>
    </row>
    <row r="19" spans="1:6">
      <c r="A19" s="21"/>
      <c r="B19" s="65" t="s">
        <v>6</v>
      </c>
      <c r="C19" s="66">
        <v>23867</v>
      </c>
      <c r="D19" s="66">
        <v>24784</v>
      </c>
      <c r="E19" s="66">
        <v>69813</v>
      </c>
      <c r="F19" s="66">
        <v>24784</v>
      </c>
    </row>
    <row r="20" spans="1:6">
      <c r="A20" s="21"/>
      <c r="B20" s="26" t="s">
        <v>7</v>
      </c>
      <c r="C20" s="64">
        <v>26102</v>
      </c>
      <c r="D20" s="64">
        <v>21392</v>
      </c>
      <c r="E20" s="64">
        <v>79166</v>
      </c>
      <c r="F20" s="64">
        <v>77372</v>
      </c>
    </row>
    <row r="21" spans="1:6" ht="18" customHeight="1">
      <c r="A21" s="21"/>
      <c r="B21" s="65" t="s">
        <v>102</v>
      </c>
      <c r="C21" s="66">
        <v>-389494</v>
      </c>
      <c r="D21" s="66">
        <v>-488366</v>
      </c>
      <c r="E21" s="66">
        <v>-1215229</v>
      </c>
      <c r="F21" s="66">
        <v>-1518290</v>
      </c>
    </row>
    <row r="22" spans="1:6" ht="17.25" customHeight="1" thickBot="1">
      <c r="B22" s="27" t="s">
        <v>0</v>
      </c>
      <c r="C22" s="67">
        <v>1620821</v>
      </c>
      <c r="D22" s="67">
        <v>1918704</v>
      </c>
      <c r="E22" s="67">
        <v>5009129</v>
      </c>
      <c r="F22" s="67">
        <v>6092581</v>
      </c>
    </row>
    <row r="23" spans="1:6" ht="15.75" thickTop="1">
      <c r="C23" s="11"/>
      <c r="D23" s="11"/>
    </row>
    <row r="24" spans="1:6">
      <c r="C24" s="11"/>
      <c r="D24" s="11"/>
      <c r="F24" s="82"/>
    </row>
    <row r="25" spans="1:6">
      <c r="C25" s="11"/>
      <c r="D25" s="11"/>
    </row>
    <row r="27" spans="1:6">
      <c r="C27" s="11"/>
      <c r="D27" s="11"/>
    </row>
    <row r="28" spans="1:6">
      <c r="C28" s="11"/>
      <c r="D28" s="11"/>
    </row>
    <row r="29" spans="1:6">
      <c r="C29" s="11"/>
      <c r="D29" s="11"/>
    </row>
    <row r="30" spans="1:6">
      <c r="C30" s="11"/>
      <c r="D30" s="11"/>
    </row>
    <row r="31" spans="1:6">
      <c r="D31" s="11"/>
    </row>
    <row r="32" spans="1:6">
      <c r="C32" s="11"/>
      <c r="D32" s="11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</sheetData>
  <mergeCells count="3">
    <mergeCell ref="B10:B11"/>
    <mergeCell ref="C10:D10"/>
    <mergeCell ref="E10:F10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B5:G30"/>
  <sheetViews>
    <sheetView showGridLines="0" showRowColHeaders="0" zoomScale="85" zoomScaleNormal="85" workbookViewId="0">
      <selection activeCell="B30" sqref="B30"/>
    </sheetView>
  </sheetViews>
  <sheetFormatPr defaultColWidth="8.7109375" defaultRowHeight="15"/>
  <cols>
    <col min="1" max="1" width="9.85546875" customWidth="1"/>
    <col min="2" max="2" width="57.7109375" bestFit="1" customWidth="1"/>
    <col min="3" max="3" width="20.5703125" customWidth="1"/>
    <col min="4" max="4" width="24.140625" customWidth="1"/>
    <col min="5" max="5" width="20.140625" customWidth="1"/>
    <col min="6" max="6" width="19.28515625" customWidth="1"/>
    <col min="7" max="8" width="8.7109375" customWidth="1"/>
  </cols>
  <sheetData>
    <row r="5" spans="2:7">
      <c r="B5" s="142"/>
      <c r="C5" s="142"/>
      <c r="D5" s="142"/>
      <c r="E5" s="143"/>
      <c r="F5" s="143"/>
      <c r="G5" s="143"/>
    </row>
    <row r="6" spans="2:7">
      <c r="B6" s="143"/>
      <c r="C6" s="143"/>
      <c r="D6" s="143"/>
      <c r="E6" s="143"/>
      <c r="F6" s="143"/>
      <c r="G6" s="143"/>
    </row>
    <row r="7" spans="2:7" ht="19.5" customHeight="1">
      <c r="B7" s="143"/>
      <c r="C7" s="143"/>
      <c r="D7" s="143"/>
      <c r="E7" s="143"/>
      <c r="F7" s="143"/>
      <c r="G7" s="143"/>
    </row>
    <row r="8" spans="2:7" ht="21" customHeight="1">
      <c r="B8" s="22" t="s">
        <v>2</v>
      </c>
      <c r="C8" s="2"/>
      <c r="D8" s="2"/>
    </row>
    <row r="9" spans="2:7" ht="21" customHeight="1">
      <c r="B9" s="22"/>
      <c r="C9" s="2"/>
      <c r="D9" s="2"/>
    </row>
    <row r="10" spans="2:7" ht="21" customHeight="1">
      <c r="B10" s="138"/>
      <c r="C10" s="139" t="s">
        <v>4</v>
      </c>
      <c r="D10" s="140"/>
      <c r="E10" s="139" t="s">
        <v>54</v>
      </c>
      <c r="F10" s="141"/>
    </row>
    <row r="11" spans="2:7" ht="21" customHeight="1">
      <c r="B11" s="138"/>
      <c r="C11" s="86" t="s">
        <v>88</v>
      </c>
      <c r="D11" s="86" t="s">
        <v>89</v>
      </c>
      <c r="E11" s="86" t="s">
        <v>90</v>
      </c>
      <c r="F11" s="86" t="s">
        <v>91</v>
      </c>
    </row>
    <row r="12" spans="2:7" ht="20.25" customHeight="1">
      <c r="B12" s="26" t="s">
        <v>56</v>
      </c>
      <c r="C12" s="64">
        <v>573944</v>
      </c>
      <c r="D12" s="64">
        <v>1255370</v>
      </c>
      <c r="E12" s="64">
        <v>1940017</v>
      </c>
      <c r="F12" s="64">
        <v>3096058</v>
      </c>
    </row>
    <row r="13" spans="2:7" ht="20.25" customHeight="1">
      <c r="B13" s="65" t="s">
        <v>110</v>
      </c>
      <c r="C13" s="66">
        <v>70001</v>
      </c>
      <c r="D13" s="66">
        <v>63698</v>
      </c>
      <c r="E13" s="66">
        <v>197396</v>
      </c>
      <c r="F13" s="66">
        <v>181044</v>
      </c>
    </row>
    <row r="14" spans="2:7" ht="20.25" customHeight="1">
      <c r="B14" s="26" t="s">
        <v>111</v>
      </c>
      <c r="C14" s="64">
        <v>26587</v>
      </c>
      <c r="D14" s="64">
        <v>72112</v>
      </c>
      <c r="E14" s="64">
        <v>100604</v>
      </c>
      <c r="F14" s="64">
        <v>197998</v>
      </c>
    </row>
    <row r="15" spans="2:7" ht="20.25" customHeight="1">
      <c r="B15" s="65" t="s">
        <v>41</v>
      </c>
      <c r="C15" s="66">
        <v>76927</v>
      </c>
      <c r="D15" s="66">
        <v>78079</v>
      </c>
      <c r="E15" s="66">
        <v>242919</v>
      </c>
      <c r="F15" s="66">
        <v>250800</v>
      </c>
    </row>
    <row r="16" spans="2:7" ht="20.25" customHeight="1">
      <c r="B16" s="26" t="s">
        <v>112</v>
      </c>
      <c r="C16" s="64">
        <v>10023</v>
      </c>
      <c r="D16" s="64">
        <v>9121</v>
      </c>
      <c r="E16" s="64">
        <v>28762</v>
      </c>
      <c r="F16" s="64">
        <v>29123</v>
      </c>
    </row>
    <row r="17" spans="2:6" ht="20.25" customHeight="1">
      <c r="B17" s="65" t="s">
        <v>115</v>
      </c>
      <c r="C17" s="66">
        <v>35704</v>
      </c>
      <c r="D17" s="66">
        <v>34599</v>
      </c>
      <c r="E17" s="66">
        <v>81236</v>
      </c>
      <c r="F17" s="66">
        <v>98565</v>
      </c>
    </row>
    <row r="18" spans="2:6" ht="20.25" customHeight="1">
      <c r="B18" s="26" t="s">
        <v>42</v>
      </c>
      <c r="C18" s="64">
        <v>6343</v>
      </c>
      <c r="D18" s="64">
        <v>5931</v>
      </c>
      <c r="E18" s="64">
        <v>14526</v>
      </c>
      <c r="F18" s="64">
        <v>16660</v>
      </c>
    </row>
    <row r="19" spans="2:6" ht="20.25" customHeight="1">
      <c r="B19" s="65" t="s">
        <v>43</v>
      </c>
      <c r="C19" s="66">
        <v>59923</v>
      </c>
      <c r="D19" s="66">
        <v>56680</v>
      </c>
      <c r="E19" s="66">
        <v>176876</v>
      </c>
      <c r="F19" s="66">
        <v>152193</v>
      </c>
    </row>
    <row r="20" spans="2:6" ht="20.25" customHeight="1">
      <c r="B20" s="26" t="s">
        <v>44</v>
      </c>
      <c r="C20" s="64">
        <v>80830</v>
      </c>
      <c r="D20" s="64">
        <v>82288</v>
      </c>
      <c r="E20" s="64">
        <v>242057</v>
      </c>
      <c r="F20" s="64">
        <v>246471</v>
      </c>
    </row>
    <row r="21" spans="2:6" ht="20.25" customHeight="1">
      <c r="B21" s="65" t="s">
        <v>113</v>
      </c>
      <c r="C21" s="66">
        <v>12381</v>
      </c>
      <c r="D21" s="66">
        <v>-18643</v>
      </c>
      <c r="E21" s="66">
        <v>35480</v>
      </c>
      <c r="F21" s="66">
        <v>9577</v>
      </c>
    </row>
    <row r="22" spans="2:6" ht="20.25" customHeight="1">
      <c r="B22" s="26" t="s">
        <v>45</v>
      </c>
      <c r="C22" s="64">
        <v>772</v>
      </c>
      <c r="D22" s="64">
        <v>884</v>
      </c>
      <c r="E22" s="64">
        <v>476</v>
      </c>
      <c r="F22" s="64">
        <v>579</v>
      </c>
    </row>
    <row r="23" spans="2:6" ht="25.5" customHeight="1">
      <c r="B23" s="65" t="s">
        <v>116</v>
      </c>
      <c r="C23" s="66"/>
      <c r="D23" s="66"/>
      <c r="E23" s="66" t="s">
        <v>9</v>
      </c>
      <c r="F23" s="66">
        <v>-53356</v>
      </c>
    </row>
    <row r="24" spans="2:6" ht="20.25" customHeight="1">
      <c r="B24" s="65" t="s">
        <v>114</v>
      </c>
      <c r="C24" s="66" t="s">
        <v>9</v>
      </c>
      <c r="D24" s="66">
        <v>-14724</v>
      </c>
      <c r="E24" s="66">
        <v>57801</v>
      </c>
      <c r="F24" s="66">
        <v>17675</v>
      </c>
    </row>
    <row r="25" spans="2:6" ht="20.25" customHeight="1">
      <c r="B25" s="26" t="s">
        <v>127</v>
      </c>
      <c r="C25" s="64">
        <v>-45791</v>
      </c>
      <c r="D25" s="64">
        <v>37182</v>
      </c>
      <c r="E25" s="64" t="s">
        <v>9</v>
      </c>
      <c r="F25" s="64">
        <v>37182</v>
      </c>
    </row>
    <row r="26" spans="2:6" ht="20.25" customHeight="1">
      <c r="B26" s="65" t="s">
        <v>128</v>
      </c>
      <c r="C26" s="66"/>
      <c r="D26" s="66"/>
      <c r="E26" s="66" t="s">
        <v>9</v>
      </c>
      <c r="F26" s="66">
        <v>171770</v>
      </c>
    </row>
    <row r="27" spans="2:6" ht="20.25" customHeight="1">
      <c r="B27" s="26" t="s">
        <v>126</v>
      </c>
      <c r="C27" s="64">
        <v>15613</v>
      </c>
      <c r="D27" s="64">
        <v>12380</v>
      </c>
      <c r="E27" s="64">
        <v>32202</v>
      </c>
      <c r="F27" s="64">
        <v>33997</v>
      </c>
    </row>
    <row r="28" spans="2:6" ht="21" customHeight="1">
      <c r="B28" s="65" t="s">
        <v>51</v>
      </c>
      <c r="C28" s="66"/>
      <c r="D28" s="66"/>
      <c r="E28" s="66">
        <v>-30487</v>
      </c>
      <c r="F28" s="66">
        <v>-6644</v>
      </c>
    </row>
    <row r="29" spans="2:6" ht="20.25" customHeight="1" thickBot="1">
      <c r="B29" s="27" t="s">
        <v>24</v>
      </c>
      <c r="C29" s="67">
        <f>SUM(C12:C28)</f>
        <v>923257</v>
      </c>
      <c r="D29" s="67">
        <f>SUM(D12:D28)</f>
        <v>1674957</v>
      </c>
      <c r="E29" s="67">
        <f>SUM(E12:E28)</f>
        <v>3119865</v>
      </c>
      <c r="F29" s="67">
        <f>SUM(F12:F28)</f>
        <v>4479692</v>
      </c>
    </row>
    <row r="30" spans="2:6" ht="15.75" thickTop="1">
      <c r="C30" s="11"/>
      <c r="D30" s="11"/>
    </row>
  </sheetData>
  <mergeCells count="4">
    <mergeCell ref="B5:G7"/>
    <mergeCell ref="B10:B11"/>
    <mergeCell ref="C10:D10"/>
    <mergeCell ref="E10:F10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B4:F33"/>
  <sheetViews>
    <sheetView showGridLines="0" showRowColHeaders="0" zoomScale="85" zoomScaleNormal="85" workbookViewId="0">
      <selection activeCell="C30" sqref="C30"/>
    </sheetView>
  </sheetViews>
  <sheetFormatPr defaultColWidth="2.7109375" defaultRowHeight="15"/>
  <cols>
    <col min="1" max="1" width="9.85546875" customWidth="1"/>
    <col min="2" max="2" width="61.5703125" bestFit="1" customWidth="1"/>
    <col min="3" max="3" width="19.140625" customWidth="1"/>
    <col min="4" max="4" width="21.85546875" customWidth="1"/>
    <col min="5" max="6" width="19.28515625" bestFit="1" customWidth="1"/>
  </cols>
  <sheetData>
    <row r="4" spans="2:6" ht="15" customHeight="1">
      <c r="B4" s="101"/>
      <c r="C4" s="102"/>
      <c r="D4" s="102"/>
      <c r="E4" s="102"/>
    </row>
    <row r="5" spans="2:6" ht="15" customHeight="1">
      <c r="B5" s="102"/>
      <c r="C5" s="102"/>
      <c r="D5" s="102"/>
      <c r="E5" s="102"/>
    </row>
    <row r="6" spans="2:6" ht="15" customHeight="1">
      <c r="B6" s="102"/>
      <c r="C6" s="102"/>
      <c r="D6" s="102"/>
      <c r="E6" s="102"/>
    </row>
    <row r="7" spans="2:6" ht="15" customHeight="1">
      <c r="B7" s="102"/>
      <c r="C7" s="102"/>
      <c r="D7" s="102"/>
      <c r="E7" s="102"/>
    </row>
    <row r="8" spans="2:6" ht="21.95" customHeight="1">
      <c r="B8" s="102"/>
      <c r="C8" s="102"/>
      <c r="D8" s="102"/>
      <c r="E8" s="102"/>
    </row>
    <row r="9" spans="2:6" ht="21.6" customHeight="1">
      <c r="C9" s="2"/>
      <c r="D9" s="2"/>
    </row>
    <row r="10" spans="2:6" ht="21.6" customHeight="1">
      <c r="B10" s="6" t="s">
        <v>2</v>
      </c>
      <c r="C10" s="2"/>
      <c r="D10" s="2"/>
    </row>
    <row r="11" spans="2:6" ht="21.6" customHeight="1">
      <c r="B11" s="138"/>
      <c r="C11" s="139" t="s">
        <v>4</v>
      </c>
      <c r="D11" s="140"/>
      <c r="E11" s="139" t="s">
        <v>54</v>
      </c>
      <c r="F11" s="141"/>
    </row>
    <row r="12" spans="2:6" ht="21.6" customHeight="1">
      <c r="B12" s="138"/>
      <c r="C12" s="86" t="s">
        <v>88</v>
      </c>
      <c r="D12" s="86" t="s">
        <v>89</v>
      </c>
      <c r="E12" s="86" t="s">
        <v>90</v>
      </c>
      <c r="F12" s="86" t="s">
        <v>91</v>
      </c>
    </row>
    <row r="13" spans="2:6" ht="20.45" customHeight="1">
      <c r="B13" s="16" t="s">
        <v>10</v>
      </c>
      <c r="C13" s="50" t="s">
        <v>5</v>
      </c>
      <c r="D13" s="50" t="s">
        <v>5</v>
      </c>
      <c r="E13" s="50"/>
      <c r="F13" s="50"/>
    </row>
    <row r="14" spans="2:6" ht="20.45" customHeight="1">
      <c r="B14" s="26" t="s">
        <v>129</v>
      </c>
      <c r="C14" s="51">
        <v>44224</v>
      </c>
      <c r="D14" s="51">
        <v>60093</v>
      </c>
      <c r="E14" s="51">
        <v>144379</v>
      </c>
      <c r="F14" s="51">
        <v>137453</v>
      </c>
    </row>
    <row r="15" spans="2:6" ht="20.45" customHeight="1">
      <c r="B15" s="26" t="s">
        <v>130</v>
      </c>
      <c r="C15" s="51">
        <v>779</v>
      </c>
      <c r="D15" s="51">
        <v>3139</v>
      </c>
      <c r="E15" s="51">
        <v>10159</v>
      </c>
      <c r="F15" s="51">
        <v>7770</v>
      </c>
    </row>
    <row r="16" spans="2:6" ht="20.45" customHeight="1">
      <c r="B16" s="26" t="s">
        <v>131</v>
      </c>
      <c r="C16" s="51">
        <v>32098</v>
      </c>
      <c r="D16" s="51">
        <v>15325</v>
      </c>
      <c r="E16" s="51">
        <v>83489</v>
      </c>
      <c r="F16" s="51">
        <v>36968</v>
      </c>
    </row>
    <row r="17" spans="2:6" ht="20.45" customHeight="1">
      <c r="B17" s="26" t="s">
        <v>132</v>
      </c>
      <c r="C17" s="51">
        <v>3094</v>
      </c>
      <c r="D17" s="51">
        <v>4414</v>
      </c>
      <c r="E17" s="51">
        <v>8518</v>
      </c>
      <c r="F17" s="51">
        <v>9268</v>
      </c>
    </row>
    <row r="18" spans="2:6" ht="20.45" customHeight="1">
      <c r="B18" s="26" t="s">
        <v>241</v>
      </c>
      <c r="C18" s="51">
        <v>102428</v>
      </c>
      <c r="D18" s="51">
        <v>100087</v>
      </c>
      <c r="E18" s="51">
        <v>158859</v>
      </c>
      <c r="F18" s="51">
        <v>173900</v>
      </c>
    </row>
    <row r="19" spans="2:6" ht="20.45" customHeight="1">
      <c r="B19" s="26" t="s">
        <v>136</v>
      </c>
      <c r="C19" s="51">
        <v>261</v>
      </c>
      <c r="D19" s="51">
        <v>1421</v>
      </c>
      <c r="E19" s="51">
        <v>23602</v>
      </c>
      <c r="F19" s="51">
        <v>11272</v>
      </c>
    </row>
    <row r="20" spans="2:6" ht="20.45" customHeight="1">
      <c r="B20" s="26" t="s">
        <v>133</v>
      </c>
      <c r="C20" s="78">
        <v>-3104</v>
      </c>
      <c r="D20" s="78">
        <v>-6239</v>
      </c>
      <c r="E20" s="78">
        <v>-10459</v>
      </c>
      <c r="F20" s="78">
        <v>-10697</v>
      </c>
    </row>
    <row r="21" spans="2:6" ht="20.45" customHeight="1">
      <c r="B21" s="26"/>
      <c r="C21" s="116">
        <v>179780</v>
      </c>
      <c r="D21" s="116">
        <v>178240</v>
      </c>
      <c r="E21" s="116">
        <v>418547</v>
      </c>
      <c r="F21" s="116">
        <v>365934</v>
      </c>
    </row>
    <row r="22" spans="2:6" ht="20.45" customHeight="1">
      <c r="B22" s="27" t="s">
        <v>11</v>
      </c>
      <c r="C22" s="51"/>
      <c r="D22" s="51"/>
      <c r="E22" s="51"/>
      <c r="F22" s="51"/>
    </row>
    <row r="23" spans="2:6" ht="20.45" customHeight="1">
      <c r="B23" s="26" t="s">
        <v>242</v>
      </c>
      <c r="C23" s="51">
        <v>-136253</v>
      </c>
      <c r="D23" s="51">
        <v>-149379</v>
      </c>
      <c r="E23" s="51">
        <v>-406850</v>
      </c>
      <c r="F23" s="51">
        <v>-411830</v>
      </c>
    </row>
    <row r="24" spans="2:6" ht="20.45" customHeight="1">
      <c r="B24" s="26" t="s">
        <v>243</v>
      </c>
      <c r="C24" s="51">
        <v>-993</v>
      </c>
      <c r="D24" s="51">
        <v>-634</v>
      </c>
      <c r="E24" s="51">
        <v>-4056</v>
      </c>
      <c r="F24" s="51">
        <v>-1843</v>
      </c>
    </row>
    <row r="25" spans="2:6" ht="20.45" customHeight="1">
      <c r="B25" s="26" t="s">
        <v>134</v>
      </c>
      <c r="C25" s="51">
        <v>-624</v>
      </c>
      <c r="D25" s="51">
        <v>-809</v>
      </c>
      <c r="E25" s="51">
        <v>-3890</v>
      </c>
      <c r="F25" s="51">
        <v>-7660</v>
      </c>
    </row>
    <row r="26" spans="2:6" ht="20.45" customHeight="1">
      <c r="B26" s="26" t="s">
        <v>244</v>
      </c>
      <c r="C26" s="51">
        <v>-2487</v>
      </c>
      <c r="D26" s="51" t="s">
        <v>9</v>
      </c>
      <c r="E26" s="51">
        <v>-11012</v>
      </c>
      <c r="F26" s="51">
        <v>-3060</v>
      </c>
    </row>
    <row r="27" spans="2:6" ht="20.45" customHeight="1">
      <c r="B27" s="26" t="s">
        <v>135</v>
      </c>
      <c r="C27" s="51">
        <v>-1440</v>
      </c>
      <c r="D27" s="51">
        <v>-3359</v>
      </c>
      <c r="E27" s="51">
        <v>-2908</v>
      </c>
      <c r="F27" s="51">
        <v>-15768</v>
      </c>
    </row>
    <row r="28" spans="2:6" ht="20.45" customHeight="1">
      <c r="B28" s="26" t="s">
        <v>245</v>
      </c>
      <c r="C28" s="51">
        <v>-142451</v>
      </c>
      <c r="D28" s="51">
        <v>-168600</v>
      </c>
      <c r="E28" s="51">
        <v>-60307</v>
      </c>
      <c r="F28" s="51">
        <v>-301940</v>
      </c>
    </row>
    <row r="29" spans="2:6" ht="20.45" customHeight="1">
      <c r="B29" s="26" t="s">
        <v>246</v>
      </c>
      <c r="C29" s="51">
        <v>-1886</v>
      </c>
      <c r="D29" s="51">
        <v>-1253</v>
      </c>
      <c r="E29" s="51">
        <v>-5208</v>
      </c>
      <c r="F29" s="51">
        <v>-3716</v>
      </c>
    </row>
    <row r="30" spans="2:6" ht="20.45" customHeight="1">
      <c r="B30" s="26" t="s">
        <v>136</v>
      </c>
      <c r="C30" s="78">
        <v>-913</v>
      </c>
      <c r="D30" s="78">
        <v>-1281</v>
      </c>
      <c r="E30" s="78">
        <v>-11002</v>
      </c>
      <c r="F30" s="78">
        <v>-5067</v>
      </c>
    </row>
    <row r="31" spans="2:6" ht="20.45" customHeight="1">
      <c r="B31" s="26"/>
      <c r="C31" s="116">
        <v>-287047</v>
      </c>
      <c r="D31" s="116">
        <v>-325315</v>
      </c>
      <c r="E31" s="116">
        <v>-505233</v>
      </c>
      <c r="F31" s="116">
        <v>-750884</v>
      </c>
    </row>
    <row r="32" spans="2:6" ht="21.75" customHeight="1" thickBot="1">
      <c r="B32" s="27" t="s">
        <v>12</v>
      </c>
      <c r="C32" s="79">
        <v>-107267</v>
      </c>
      <c r="D32" s="79">
        <v>-147075</v>
      </c>
      <c r="E32" s="79">
        <v>-86686</v>
      </c>
      <c r="F32" s="79">
        <v>-384950</v>
      </c>
    </row>
    <row r="33" ht="15.75" thickTop="1"/>
  </sheetData>
  <mergeCells count="3">
    <mergeCell ref="B11:B12"/>
    <mergeCell ref="C11:D11"/>
    <mergeCell ref="E11:F11"/>
  </mergeCells>
  <conditionalFormatting sqref="B13:F32">
    <cfRule type="expression" dxfId="24" priority="5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B1:I41"/>
  <sheetViews>
    <sheetView showGridLines="0" showRowColHeaders="0" topLeftCell="A4" zoomScaleNormal="100" workbookViewId="0">
      <selection activeCell="D23" sqref="D23"/>
    </sheetView>
  </sheetViews>
  <sheetFormatPr defaultColWidth="8.7109375" defaultRowHeight="15"/>
  <cols>
    <col min="1" max="1" width="9.85546875" customWidth="1"/>
    <col min="2" max="2" width="30.140625" customWidth="1"/>
    <col min="3" max="9" width="13.5703125" customWidth="1"/>
    <col min="10" max="10" width="4.140625" customWidth="1"/>
    <col min="11" max="12" width="8.7109375" customWidth="1"/>
  </cols>
  <sheetData>
    <row r="1" spans="2:9" hidden="1"/>
    <row r="2" spans="2:9" hidden="1"/>
    <row r="3" spans="2:9" hidden="1"/>
    <row r="4" spans="2:9" ht="15" customHeight="1">
      <c r="B4" s="144"/>
      <c r="C4" s="144"/>
      <c r="D4" s="144"/>
      <c r="E4" s="144"/>
      <c r="F4" s="144"/>
      <c r="G4" s="144"/>
      <c r="H4" s="144"/>
      <c r="I4" s="144"/>
    </row>
    <row r="5" spans="2:9" ht="15" customHeight="1">
      <c r="B5" s="144"/>
      <c r="C5" s="144"/>
      <c r="D5" s="144"/>
      <c r="E5" s="144"/>
      <c r="F5" s="144"/>
      <c r="G5" s="144"/>
      <c r="H5" s="144"/>
      <c r="I5" s="144"/>
    </row>
    <row r="6" spans="2:9" ht="15" customHeight="1">
      <c r="B6" s="144"/>
      <c r="C6" s="144"/>
      <c r="D6" s="144"/>
      <c r="E6" s="144"/>
      <c r="F6" s="144"/>
      <c r="G6" s="144"/>
      <c r="H6" s="144"/>
      <c r="I6" s="144"/>
    </row>
    <row r="7" spans="2:9" ht="15" customHeight="1">
      <c r="B7" s="72"/>
      <c r="C7" s="72"/>
      <c r="D7" s="72"/>
      <c r="E7" s="72"/>
      <c r="F7" s="72"/>
      <c r="G7" s="72"/>
      <c r="H7" s="72"/>
      <c r="I7" s="72"/>
    </row>
    <row r="8" spans="2:9" ht="15" customHeight="1">
      <c r="B8" s="72"/>
      <c r="C8" s="72"/>
      <c r="D8" s="72"/>
      <c r="E8" s="72"/>
      <c r="F8" s="72"/>
      <c r="G8" s="72"/>
      <c r="H8" s="72"/>
      <c r="I8" s="72"/>
    </row>
    <row r="9" spans="2:9" ht="15" customHeight="1">
      <c r="B9" s="72"/>
      <c r="C9" s="72"/>
      <c r="D9" s="72"/>
      <c r="E9" s="72"/>
      <c r="F9" s="72"/>
      <c r="G9" s="72"/>
      <c r="H9" s="72"/>
      <c r="I9" s="72"/>
    </row>
    <row r="10" spans="2:9" ht="15" customHeight="1">
      <c r="B10" s="72"/>
      <c r="C10" s="72"/>
      <c r="D10" s="72"/>
      <c r="E10" s="72"/>
      <c r="F10" s="72"/>
      <c r="G10" s="72"/>
      <c r="H10" s="72"/>
      <c r="I10" s="72"/>
    </row>
    <row r="11" spans="2:9" ht="15" customHeight="1">
      <c r="B11" s="72"/>
      <c r="C11" s="72"/>
      <c r="D11" s="72"/>
      <c r="E11" s="72"/>
      <c r="F11" s="72"/>
      <c r="G11" s="72"/>
      <c r="H11" s="72"/>
      <c r="I11" s="72"/>
    </row>
    <row r="12" spans="2:9" ht="15" customHeight="1">
      <c r="B12" s="72"/>
      <c r="C12" s="72"/>
      <c r="D12" s="72"/>
      <c r="E12" s="72"/>
      <c r="F12" s="72"/>
      <c r="G12" s="72"/>
      <c r="H12" s="72"/>
      <c r="I12" s="72"/>
    </row>
    <row r="13" spans="2:9" ht="15" customHeight="1">
      <c r="B13" s="72"/>
      <c r="C13" s="72"/>
      <c r="D13" s="72"/>
      <c r="E13" s="72"/>
      <c r="F13" s="72"/>
      <c r="G13" s="72"/>
      <c r="H13" s="72"/>
      <c r="I13" s="72"/>
    </row>
    <row r="14" spans="2:9" ht="20.100000000000001" customHeight="1">
      <c r="B14" s="4" t="s">
        <v>2</v>
      </c>
    </row>
    <row r="15" spans="2:9" ht="34.5" customHeight="1">
      <c r="B15" s="49" t="s">
        <v>87</v>
      </c>
      <c r="C15" s="71">
        <v>2023</v>
      </c>
      <c r="D15" s="71">
        <v>2024</v>
      </c>
      <c r="E15" s="71">
        <v>2025</v>
      </c>
      <c r="F15" s="71">
        <v>2026</v>
      </c>
      <c r="G15" s="71">
        <v>2027</v>
      </c>
      <c r="H15" s="71" t="s">
        <v>13</v>
      </c>
      <c r="I15" s="71" t="s">
        <v>0</v>
      </c>
    </row>
    <row r="16" spans="2:9" ht="20.45" customHeight="1">
      <c r="B16" s="16" t="s">
        <v>137</v>
      </c>
      <c r="C16" s="50"/>
      <c r="D16" s="50"/>
      <c r="E16" s="50"/>
      <c r="F16" s="50"/>
      <c r="G16" s="16"/>
      <c r="H16" s="50"/>
      <c r="I16" s="50"/>
    </row>
    <row r="17" spans="2:9" ht="20.45" customHeight="1">
      <c r="B17" s="26" t="s">
        <v>142</v>
      </c>
      <c r="C17" s="78">
        <v>131623</v>
      </c>
      <c r="D17" s="78">
        <v>3786297</v>
      </c>
      <c r="E17" s="78" t="s">
        <v>9</v>
      </c>
      <c r="F17" s="78" t="s">
        <v>9</v>
      </c>
      <c r="G17" s="78" t="s">
        <v>9</v>
      </c>
      <c r="H17" s="78" t="s">
        <v>9</v>
      </c>
      <c r="I17" s="78">
        <v>3917920</v>
      </c>
    </row>
    <row r="18" spans="2:9" ht="20.45" customHeight="1">
      <c r="B18" s="27" t="s">
        <v>138</v>
      </c>
      <c r="C18" s="116">
        <v>131623</v>
      </c>
      <c r="D18" s="116">
        <v>3786297</v>
      </c>
      <c r="E18" s="116" t="s">
        <v>9</v>
      </c>
      <c r="F18" s="116" t="s">
        <v>9</v>
      </c>
      <c r="G18" s="116" t="s">
        <v>9</v>
      </c>
      <c r="H18" s="116" t="s">
        <v>9</v>
      </c>
      <c r="I18" s="116">
        <v>3917920</v>
      </c>
    </row>
    <row r="19" spans="2:9" ht="20.45" customHeight="1">
      <c r="B19" s="26" t="s">
        <v>143</v>
      </c>
      <c r="C19" s="51">
        <v>6910</v>
      </c>
      <c r="D19" s="51" t="s">
        <v>9</v>
      </c>
      <c r="E19" s="51" t="s">
        <v>9</v>
      </c>
      <c r="F19" s="51" t="s">
        <v>9</v>
      </c>
      <c r="G19" s="51" t="s">
        <v>9</v>
      </c>
      <c r="H19" s="51">
        <v>312521</v>
      </c>
      <c r="I19" s="51">
        <v>319431</v>
      </c>
    </row>
    <row r="20" spans="2:9" ht="20.45" customHeight="1">
      <c r="B20" s="26" t="s">
        <v>144</v>
      </c>
      <c r="C20" s="78">
        <v>29448</v>
      </c>
      <c r="D20" s="78" t="s">
        <v>9</v>
      </c>
      <c r="E20" s="78">
        <v>233334</v>
      </c>
      <c r="F20" s="78">
        <v>233333</v>
      </c>
      <c r="G20" s="78">
        <v>233333</v>
      </c>
      <c r="H20" s="78" t="s">
        <v>9</v>
      </c>
      <c r="I20" s="78">
        <v>729448</v>
      </c>
    </row>
    <row r="21" spans="2:9" ht="20.45" customHeight="1">
      <c r="B21" s="27" t="s">
        <v>145</v>
      </c>
      <c r="C21" s="116">
        <v>36358</v>
      </c>
      <c r="D21" s="116" t="s">
        <v>9</v>
      </c>
      <c r="E21" s="116">
        <v>233334</v>
      </c>
      <c r="F21" s="116">
        <v>233333</v>
      </c>
      <c r="G21" s="116">
        <v>233333</v>
      </c>
      <c r="H21" s="116">
        <v>312521</v>
      </c>
      <c r="I21" s="116">
        <v>1048879</v>
      </c>
    </row>
    <row r="22" spans="2:9" ht="20.45" customHeight="1">
      <c r="B22" s="26" t="s">
        <v>139</v>
      </c>
      <c r="C22" s="51" t="s">
        <v>9</v>
      </c>
      <c r="D22" s="51">
        <v>-2536</v>
      </c>
      <c r="E22" s="51">
        <v>-1224</v>
      </c>
      <c r="F22" s="51">
        <v>-1224</v>
      </c>
      <c r="G22" s="51">
        <v>-1224</v>
      </c>
      <c r="H22" s="51">
        <v>-1656</v>
      </c>
      <c r="I22" s="51">
        <v>-7864</v>
      </c>
    </row>
    <row r="23" spans="2:9" ht="20.45" customHeight="1">
      <c r="B23" s="26" t="s">
        <v>140</v>
      </c>
      <c r="C23" s="51" t="s">
        <v>9</v>
      </c>
      <c r="D23" s="51">
        <v>-4245</v>
      </c>
      <c r="E23" s="51" t="s">
        <v>9</v>
      </c>
      <c r="F23" s="51" t="s">
        <v>9</v>
      </c>
      <c r="G23" s="51" t="s">
        <v>9</v>
      </c>
      <c r="H23" s="51" t="s">
        <v>9</v>
      </c>
      <c r="I23" s="51">
        <v>-4245</v>
      </c>
    </row>
    <row r="24" spans="2:9" ht="15.75" customHeight="1" thickBot="1">
      <c r="B24" s="27" t="s">
        <v>141</v>
      </c>
      <c r="C24" s="79">
        <v>167981</v>
      </c>
      <c r="D24" s="79">
        <v>3779516</v>
      </c>
      <c r="E24" s="79">
        <v>232110</v>
      </c>
      <c r="F24" s="79">
        <v>232109</v>
      </c>
      <c r="G24" s="79">
        <v>232109</v>
      </c>
      <c r="H24" s="79">
        <v>310865</v>
      </c>
      <c r="I24" s="79">
        <v>4954690</v>
      </c>
    </row>
    <row r="25" spans="2:9" ht="15.75" thickTop="1">
      <c r="C25" s="93"/>
      <c r="D25" s="93"/>
      <c r="E25" s="93"/>
      <c r="F25" s="93"/>
      <c r="G25" s="93"/>
      <c r="H25" s="93"/>
      <c r="I25" s="93"/>
    </row>
    <row r="26" spans="2:9">
      <c r="C26" s="93"/>
      <c r="D26" s="93"/>
      <c r="E26" s="93"/>
      <c r="F26" s="93"/>
      <c r="G26" s="93"/>
      <c r="H26" s="93"/>
      <c r="I26" s="93"/>
    </row>
    <row r="27" spans="2:9" ht="15.75" thickBot="1">
      <c r="B27" s="6" t="s">
        <v>2</v>
      </c>
      <c r="C27" s="2"/>
      <c r="D27" s="2"/>
    </row>
    <row r="28" spans="2:9" ht="15.75" customHeight="1" thickBot="1">
      <c r="B28" s="145" t="s">
        <v>14</v>
      </c>
      <c r="C28" s="147" t="s">
        <v>90</v>
      </c>
      <c r="D28" s="148"/>
      <c r="E28" s="148"/>
      <c r="F28" s="148"/>
      <c r="G28" s="148"/>
      <c r="H28" s="148"/>
      <c r="I28" s="91">
        <v>2022</v>
      </c>
    </row>
    <row r="29" spans="2:9" ht="45.75" thickBot="1">
      <c r="B29" s="146"/>
      <c r="C29" s="91" t="s">
        <v>15</v>
      </c>
      <c r="D29" s="91" t="s">
        <v>93</v>
      </c>
      <c r="E29" s="91" t="s">
        <v>16</v>
      </c>
      <c r="F29" s="87" t="s">
        <v>17</v>
      </c>
      <c r="G29" s="91" t="s">
        <v>18</v>
      </c>
      <c r="H29" s="91" t="s">
        <v>0</v>
      </c>
      <c r="I29" s="91" t="s">
        <v>0</v>
      </c>
    </row>
    <row r="30" spans="2:9">
      <c r="B30" s="16" t="s">
        <v>146</v>
      </c>
      <c r="C30" s="50" t="s">
        <v>147</v>
      </c>
      <c r="D30" s="50" t="s">
        <v>147</v>
      </c>
      <c r="E30" s="50" t="s">
        <v>147</v>
      </c>
      <c r="F30" s="50"/>
      <c r="G30" s="16"/>
      <c r="H30" s="50"/>
      <c r="I30" s="50"/>
    </row>
    <row r="31" spans="2:9">
      <c r="B31" s="26" t="s">
        <v>148</v>
      </c>
      <c r="C31" s="118" t="s">
        <v>149</v>
      </c>
      <c r="D31" s="117">
        <v>9.2499999999999999E-2</v>
      </c>
      <c r="E31" s="117" t="s">
        <v>150</v>
      </c>
      <c r="F31" s="51">
        <v>131623</v>
      </c>
      <c r="G31" s="51">
        <v>3786297</v>
      </c>
      <c r="H31" s="51">
        <v>3917920</v>
      </c>
      <c r="I31" s="51">
        <v>3974971</v>
      </c>
    </row>
    <row r="32" spans="2:9" ht="16.5" customHeight="1">
      <c r="B32" s="26" t="s">
        <v>139</v>
      </c>
      <c r="C32" s="118"/>
      <c r="D32" s="117" t="s">
        <v>147</v>
      </c>
      <c r="E32" s="117" t="s">
        <v>147</v>
      </c>
      <c r="F32" s="51" t="s">
        <v>92</v>
      </c>
      <c r="G32" s="51">
        <v>-2536</v>
      </c>
      <c r="H32" s="51">
        <v>-2536</v>
      </c>
      <c r="I32" s="51">
        <v>-5743</v>
      </c>
    </row>
    <row r="33" spans="2:9" ht="16.5" customHeight="1">
      <c r="B33" s="26" t="s">
        <v>162</v>
      </c>
      <c r="C33" s="118"/>
      <c r="D33" s="117" t="s">
        <v>147</v>
      </c>
      <c r="E33" s="117" t="s">
        <v>147</v>
      </c>
      <c r="F33" s="51" t="s">
        <v>92</v>
      </c>
      <c r="G33" s="51">
        <v>-4245</v>
      </c>
      <c r="H33" s="51">
        <v>-4245</v>
      </c>
      <c r="I33" s="51">
        <v>-9423</v>
      </c>
    </row>
    <row r="34" spans="2:9" ht="16.5" customHeight="1" thickBot="1">
      <c r="B34" s="26" t="s">
        <v>151</v>
      </c>
      <c r="C34" s="118"/>
      <c r="D34" s="117" t="s">
        <v>152</v>
      </c>
      <c r="E34" s="117" t="s">
        <v>152</v>
      </c>
      <c r="F34" s="79">
        <v>131623</v>
      </c>
      <c r="G34" s="79">
        <v>3779516</v>
      </c>
      <c r="H34" s="79">
        <v>3911139</v>
      </c>
      <c r="I34" s="79">
        <v>3959805</v>
      </c>
    </row>
    <row r="35" spans="2:9" ht="16.5" customHeight="1" thickTop="1">
      <c r="B35" s="26"/>
      <c r="C35" s="118"/>
      <c r="D35" s="117" t="s">
        <v>152</v>
      </c>
      <c r="E35" s="117" t="s">
        <v>152</v>
      </c>
      <c r="F35" s="51"/>
      <c r="G35" s="51"/>
      <c r="H35" s="51"/>
      <c r="I35" s="51"/>
    </row>
    <row r="36" spans="2:9" ht="16.5" customHeight="1">
      <c r="B36" s="26" t="s">
        <v>153</v>
      </c>
      <c r="C36" s="118" t="s">
        <v>154</v>
      </c>
      <c r="D36" s="117" t="s">
        <v>155</v>
      </c>
      <c r="E36" s="117" t="s">
        <v>156</v>
      </c>
      <c r="F36" s="51">
        <v>29448</v>
      </c>
      <c r="G36" s="51">
        <v>700000</v>
      </c>
      <c r="H36" s="51">
        <v>729448</v>
      </c>
      <c r="I36" s="51">
        <v>703185</v>
      </c>
    </row>
    <row r="37" spans="2:9" ht="16.5" customHeight="1">
      <c r="B37" s="26" t="s">
        <v>157</v>
      </c>
      <c r="C37" s="118" t="s">
        <v>158</v>
      </c>
      <c r="D37" s="117" t="s">
        <v>159</v>
      </c>
      <c r="E37" s="117" t="s">
        <v>156</v>
      </c>
      <c r="F37" s="51">
        <v>6910</v>
      </c>
      <c r="G37" s="51">
        <v>312521</v>
      </c>
      <c r="H37" s="51">
        <v>319431</v>
      </c>
      <c r="I37" s="51">
        <v>302216</v>
      </c>
    </row>
    <row r="38" spans="2:9" s="77" customFormat="1" ht="16.5" customHeight="1">
      <c r="B38" s="14" t="s">
        <v>139</v>
      </c>
      <c r="C38" s="119"/>
      <c r="D38" s="120" t="s">
        <v>147</v>
      </c>
      <c r="E38" s="120" t="s">
        <v>147</v>
      </c>
      <c r="F38" s="78" t="s">
        <v>92</v>
      </c>
      <c r="G38" s="78">
        <v>-5328</v>
      </c>
      <c r="H38" s="78">
        <v>-5328</v>
      </c>
      <c r="I38" s="78">
        <v>-6140</v>
      </c>
    </row>
    <row r="39" spans="2:9">
      <c r="B39" s="27" t="s">
        <v>160</v>
      </c>
      <c r="C39" s="119"/>
      <c r="D39" s="120" t="s">
        <v>147</v>
      </c>
      <c r="E39" s="120" t="s">
        <v>147</v>
      </c>
      <c r="F39" s="68">
        <v>36358</v>
      </c>
      <c r="G39" s="68">
        <v>1007193</v>
      </c>
      <c r="H39" s="68">
        <v>1043551</v>
      </c>
      <c r="I39" s="68">
        <v>999261</v>
      </c>
    </row>
    <row r="40" spans="2:9" ht="15.75" thickBot="1">
      <c r="B40" s="27" t="s">
        <v>161</v>
      </c>
      <c r="C40" s="120"/>
      <c r="D40" s="120" t="s">
        <v>147</v>
      </c>
      <c r="E40" s="120" t="s">
        <v>147</v>
      </c>
      <c r="F40" s="79">
        <v>167981</v>
      </c>
      <c r="G40" s="79">
        <v>4786709</v>
      </c>
      <c r="H40" s="79">
        <v>4954690</v>
      </c>
      <c r="I40" s="79">
        <v>4959066</v>
      </c>
    </row>
    <row r="41" spans="2:9" ht="15.75" thickTop="1"/>
  </sheetData>
  <mergeCells count="3">
    <mergeCell ref="B4:I6"/>
    <mergeCell ref="B28:B29"/>
    <mergeCell ref="C28:H28"/>
  </mergeCells>
  <conditionalFormatting sqref="C25:I26">
    <cfRule type="cellIs" dxfId="23" priority="12" operator="notEqual">
      <formula>0</formula>
    </cfRule>
  </conditionalFormatting>
  <conditionalFormatting sqref="B16:I16 B17:B24">
    <cfRule type="expression" dxfId="22" priority="5">
      <formula>MOD(ROW(),2)=0</formula>
    </cfRule>
  </conditionalFormatting>
  <conditionalFormatting sqref="B30:I30 B31:B40">
    <cfRule type="expression" dxfId="21" priority="4">
      <formula>MOD(ROW(),2)=0</formula>
    </cfRule>
  </conditionalFormatting>
  <conditionalFormatting sqref="C17:I23">
    <cfRule type="expression" dxfId="20" priority="3">
      <formula>MOD(ROW(),2)=0</formula>
    </cfRule>
  </conditionalFormatting>
  <conditionalFormatting sqref="C31:I40">
    <cfRule type="expression" dxfId="19" priority="2">
      <formula>MOD(ROW(),2)=0</formula>
    </cfRule>
  </conditionalFormatting>
  <conditionalFormatting sqref="C24:I24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A7:G23"/>
  <sheetViews>
    <sheetView showGridLines="0" showRowColHeaders="0" zoomScale="115" zoomScaleNormal="115" workbookViewId="0">
      <selection activeCell="C21" sqref="C21"/>
    </sheetView>
  </sheetViews>
  <sheetFormatPr defaultColWidth="9.140625" defaultRowHeight="15"/>
  <cols>
    <col min="1" max="1" width="13.7109375" style="28" customWidth="1"/>
    <col min="2" max="2" width="49.7109375" style="28" customWidth="1"/>
    <col min="3" max="4" width="22.28515625" style="28" customWidth="1"/>
    <col min="5" max="5" width="18.42578125" style="28" customWidth="1"/>
    <col min="6" max="7" width="9.140625" style="28" customWidth="1"/>
    <col min="8" max="16384" width="9.140625" style="28"/>
  </cols>
  <sheetData>
    <row r="7" spans="1:7">
      <c r="A7"/>
      <c r="B7" s="144"/>
      <c r="C7" s="150"/>
      <c r="D7" s="150"/>
      <c r="E7" s="150"/>
      <c r="F7" s="150"/>
      <c r="G7" s="150"/>
    </row>
    <row r="8" spans="1:7">
      <c r="A8"/>
      <c r="B8" s="150"/>
      <c r="C8" s="150"/>
      <c r="D8" s="150"/>
      <c r="E8" s="150"/>
      <c r="F8" s="150"/>
      <c r="G8" s="150"/>
    </row>
    <row r="9" spans="1:7" ht="21.6" customHeight="1">
      <c r="B9" s="6" t="s">
        <v>81</v>
      </c>
      <c r="C9" s="3"/>
      <c r="D9" s="3"/>
    </row>
    <row r="10" spans="1:7" ht="17.45" customHeight="1">
      <c r="B10" s="149" t="s">
        <v>82</v>
      </c>
      <c r="C10" s="32" t="s">
        <v>19</v>
      </c>
    </row>
    <row r="11" spans="1:7" ht="17.45" customHeight="1">
      <c r="B11" s="149"/>
      <c r="C11" s="33">
        <v>45170</v>
      </c>
    </row>
    <row r="12" spans="1:7" ht="17.45" customHeight="1">
      <c r="B12" s="25" t="s">
        <v>20</v>
      </c>
      <c r="C12" s="35">
        <v>580</v>
      </c>
    </row>
    <row r="13" spans="1:7" ht="17.45" customHeight="1">
      <c r="B13" s="30"/>
      <c r="C13" s="36"/>
    </row>
    <row r="14" spans="1:7" ht="17.45" customHeight="1">
      <c r="B14" s="25" t="s">
        <v>21</v>
      </c>
      <c r="C14" s="35">
        <v>123</v>
      </c>
    </row>
    <row r="15" spans="1:7" ht="17.45" customHeight="1">
      <c r="B15" s="30"/>
      <c r="C15" s="36"/>
    </row>
    <row r="16" spans="1:7" ht="17.45" customHeight="1">
      <c r="B16" s="25" t="s">
        <v>22</v>
      </c>
      <c r="C16" s="35">
        <v>2346</v>
      </c>
    </row>
    <row r="17" spans="2:3" ht="17.45" customHeight="1">
      <c r="B17" s="30"/>
      <c r="C17" s="36"/>
    </row>
    <row r="18" spans="2:3" ht="17.45" customHeight="1">
      <c r="B18" s="31" t="s">
        <v>23</v>
      </c>
      <c r="C18" s="34">
        <v>283</v>
      </c>
    </row>
    <row r="19" spans="2:3" ht="17.45" customHeight="1">
      <c r="B19" s="30" t="s">
        <v>83</v>
      </c>
      <c r="C19" s="92">
        <v>207</v>
      </c>
    </row>
    <row r="20" spans="2:3" ht="17.45" customHeight="1">
      <c r="B20" s="30" t="s">
        <v>84</v>
      </c>
      <c r="C20" s="92">
        <v>76</v>
      </c>
    </row>
    <row r="21" spans="2:3" ht="17.45" customHeight="1" thickBot="1">
      <c r="B21" s="25" t="s">
        <v>24</v>
      </c>
      <c r="C21" s="37">
        <v>3332</v>
      </c>
    </row>
    <row r="22" spans="2:3" ht="15.75" thickTop="1">
      <c r="C22" s="29"/>
    </row>
    <row r="23" spans="2:3">
      <c r="C23" s="29"/>
    </row>
  </sheetData>
  <mergeCells count="2">
    <mergeCell ref="B10:B11"/>
    <mergeCell ref="B7:G8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6:D45"/>
  <sheetViews>
    <sheetView showGridLines="0" showRowColHeaders="0" topLeftCell="A10" zoomScale="85" zoomScaleNormal="85" workbookViewId="0">
      <selection activeCell="C34" sqref="C34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6" spans="2:4">
      <c r="B6" s="144"/>
      <c r="C6" s="150"/>
      <c r="D6" s="150"/>
    </row>
    <row r="7" spans="2:4">
      <c r="B7" s="150"/>
      <c r="C7" s="150"/>
      <c r="D7" s="150"/>
    </row>
    <row r="8" spans="2:4">
      <c r="B8" s="150"/>
      <c r="C8" s="150"/>
      <c r="D8" s="150"/>
    </row>
    <row r="9" spans="2:4">
      <c r="B9" s="6" t="s">
        <v>2</v>
      </c>
      <c r="C9" s="2"/>
      <c r="D9" s="2"/>
    </row>
    <row r="10" spans="2:4" ht="15.75">
      <c r="B10" s="151"/>
      <c r="C10" s="152" t="s">
        <v>3</v>
      </c>
      <c r="D10" s="153"/>
    </row>
    <row r="11" spans="2:4">
      <c r="B11" s="151"/>
      <c r="C11" s="104" t="s">
        <v>90</v>
      </c>
      <c r="D11" s="105">
        <v>2022</v>
      </c>
    </row>
    <row r="12" spans="2:4">
      <c r="B12" s="27" t="s">
        <v>25</v>
      </c>
      <c r="C12" s="40"/>
      <c r="D12" s="40"/>
    </row>
    <row r="13" spans="2:4">
      <c r="B13" s="39" t="s">
        <v>163</v>
      </c>
      <c r="C13" s="84">
        <v>530682</v>
      </c>
      <c r="D13" s="44">
        <v>292980</v>
      </c>
    </row>
    <row r="14" spans="2:4">
      <c r="B14" s="39" t="s">
        <v>164</v>
      </c>
      <c r="C14" s="84">
        <v>1205707</v>
      </c>
      <c r="D14" s="44">
        <v>1352359</v>
      </c>
    </row>
    <row r="15" spans="2:4">
      <c r="B15" s="39" t="s">
        <v>165</v>
      </c>
      <c r="C15" s="84">
        <v>567903</v>
      </c>
      <c r="D15" s="44">
        <v>982643</v>
      </c>
    </row>
    <row r="16" spans="2:4">
      <c r="B16" s="39" t="s">
        <v>166</v>
      </c>
      <c r="C16" s="84">
        <v>130018</v>
      </c>
      <c r="D16" s="44">
        <v>112706</v>
      </c>
    </row>
    <row r="17" spans="2:4">
      <c r="B17" s="39" t="s">
        <v>64</v>
      </c>
      <c r="C17" s="84">
        <v>39308</v>
      </c>
      <c r="D17" s="44">
        <v>51896</v>
      </c>
    </row>
    <row r="18" spans="2:4">
      <c r="B18" s="39" t="s">
        <v>65</v>
      </c>
      <c r="C18" s="84">
        <v>629107</v>
      </c>
      <c r="D18" s="44">
        <v>774649</v>
      </c>
    </row>
    <row r="19" spans="2:4">
      <c r="B19" s="39" t="s">
        <v>167</v>
      </c>
      <c r="C19" s="84">
        <v>68464</v>
      </c>
      <c r="D19" s="44">
        <v>140250</v>
      </c>
    </row>
    <row r="20" spans="2:4">
      <c r="B20" s="39" t="s">
        <v>168</v>
      </c>
      <c r="C20" s="84">
        <v>318949</v>
      </c>
      <c r="D20" s="44">
        <v>309347</v>
      </c>
    </row>
    <row r="21" spans="2:4">
      <c r="B21" s="39" t="s">
        <v>169</v>
      </c>
      <c r="C21" s="84">
        <v>822987</v>
      </c>
      <c r="D21" s="44">
        <v>720032</v>
      </c>
    </row>
    <row r="22" spans="2:4">
      <c r="B22" s="39" t="s">
        <v>170</v>
      </c>
      <c r="C22" s="122">
        <v>359581</v>
      </c>
      <c r="D22" s="45">
        <v>260733</v>
      </c>
    </row>
    <row r="23" spans="2:4">
      <c r="B23" s="39"/>
      <c r="C23" s="121">
        <v>4672706</v>
      </c>
      <c r="D23" s="88">
        <v>4997595</v>
      </c>
    </row>
    <row r="24" spans="2:4">
      <c r="B24" s="39"/>
      <c r="C24" s="88"/>
      <c r="D24" s="88"/>
    </row>
    <row r="25" spans="2:4" ht="15.75" customHeight="1">
      <c r="B25" s="39" t="s">
        <v>171</v>
      </c>
      <c r="C25" s="89">
        <v>408422</v>
      </c>
      <c r="D25" s="89" t="s">
        <v>178</v>
      </c>
    </row>
    <row r="26" spans="2:4">
      <c r="B26" s="39"/>
      <c r="C26" s="45"/>
      <c r="D26" s="45"/>
    </row>
    <row r="27" spans="2:4">
      <c r="B27" s="73" t="s">
        <v>26</v>
      </c>
      <c r="C27" s="88">
        <v>5081128</v>
      </c>
      <c r="D27" s="88">
        <v>4997595</v>
      </c>
    </row>
    <row r="28" spans="2:4">
      <c r="B28" s="73"/>
      <c r="C28" s="44"/>
      <c r="D28" s="44"/>
    </row>
    <row r="29" spans="2:4">
      <c r="B29" s="27" t="s">
        <v>27</v>
      </c>
      <c r="C29" s="89"/>
      <c r="D29" s="89"/>
    </row>
    <row r="30" spans="2:4" ht="17.25" customHeight="1">
      <c r="B30" s="39" t="s">
        <v>172</v>
      </c>
      <c r="C30" s="44" t="s">
        <v>178</v>
      </c>
      <c r="D30" s="44">
        <v>5105</v>
      </c>
    </row>
    <row r="31" spans="2:4">
      <c r="B31" s="39" t="s">
        <v>165</v>
      </c>
      <c r="C31" s="89">
        <v>2493</v>
      </c>
      <c r="D31" s="89">
        <v>63</v>
      </c>
    </row>
    <row r="32" spans="2:4">
      <c r="B32" s="38" t="s">
        <v>64</v>
      </c>
      <c r="C32" s="44">
        <v>42341</v>
      </c>
      <c r="D32" s="44">
        <v>47280</v>
      </c>
    </row>
    <row r="33" spans="2:4" ht="25.5">
      <c r="B33" s="38" t="s">
        <v>65</v>
      </c>
      <c r="C33" s="89">
        <v>52336</v>
      </c>
      <c r="D33" s="89" t="s">
        <v>178</v>
      </c>
    </row>
    <row r="34" spans="2:4">
      <c r="B34" s="39" t="s">
        <v>66</v>
      </c>
      <c r="C34" s="44">
        <v>177734</v>
      </c>
      <c r="D34" s="44">
        <v>174461</v>
      </c>
    </row>
    <row r="35" spans="2:4">
      <c r="B35" s="38" t="s">
        <v>173</v>
      </c>
      <c r="C35" s="89">
        <v>378531</v>
      </c>
      <c r="D35" s="89">
        <v>702734</v>
      </c>
    </row>
    <row r="36" spans="2:4">
      <c r="B36" s="39" t="s">
        <v>170</v>
      </c>
      <c r="C36" s="44">
        <v>56072</v>
      </c>
      <c r="D36" s="44">
        <v>61895</v>
      </c>
    </row>
    <row r="37" spans="2:4">
      <c r="B37" s="39" t="s">
        <v>168</v>
      </c>
      <c r="C37" s="89">
        <v>3460375</v>
      </c>
      <c r="D37" s="89">
        <v>3332528</v>
      </c>
    </row>
    <row r="38" spans="2:4">
      <c r="B38" s="39" t="s">
        <v>169</v>
      </c>
      <c r="C38" s="44">
        <v>3822258</v>
      </c>
      <c r="D38" s="44">
        <v>3924195</v>
      </c>
    </row>
    <row r="39" spans="2:4">
      <c r="B39" s="39" t="s">
        <v>174</v>
      </c>
      <c r="C39" s="89">
        <v>3054484</v>
      </c>
      <c r="D39" s="89">
        <v>3355051</v>
      </c>
    </row>
    <row r="40" spans="2:4">
      <c r="B40" s="39" t="s">
        <v>175</v>
      </c>
      <c r="C40" s="44">
        <v>2789560</v>
      </c>
      <c r="D40" s="44">
        <v>2356699</v>
      </c>
    </row>
    <row r="41" spans="2:4">
      <c r="B41" s="39" t="s">
        <v>176</v>
      </c>
      <c r="C41" s="89">
        <v>874657</v>
      </c>
      <c r="D41" s="89">
        <v>974169</v>
      </c>
    </row>
    <row r="42" spans="2:4">
      <c r="B42" s="39" t="s">
        <v>177</v>
      </c>
      <c r="C42" s="44">
        <v>75244</v>
      </c>
      <c r="D42" s="44">
        <v>57219</v>
      </c>
    </row>
    <row r="43" spans="2:4">
      <c r="B43" s="73" t="s">
        <v>28</v>
      </c>
      <c r="C43" s="69">
        <v>14786085</v>
      </c>
      <c r="D43" s="69">
        <v>14991399</v>
      </c>
    </row>
    <row r="44" spans="2:4" ht="15.75" thickBot="1">
      <c r="B44" s="73" t="s">
        <v>29</v>
      </c>
      <c r="C44" s="70">
        <v>19867213</v>
      </c>
      <c r="D44" s="70">
        <v>19988994</v>
      </c>
    </row>
    <row r="45" spans="2:4" ht="15.75" thickTop="1"/>
  </sheetData>
  <mergeCells count="3">
    <mergeCell ref="B10:B11"/>
    <mergeCell ref="C10:D10"/>
    <mergeCell ref="B6:D8"/>
  </mergeCells>
  <conditionalFormatting sqref="B43:B44 D43:D44 B12:D42">
    <cfRule type="expression" dxfId="17" priority="3">
      <formula>MOD(ROW(),2)=0</formula>
    </cfRule>
  </conditionalFormatting>
  <conditionalFormatting sqref="C43:C44">
    <cfRule type="expression" dxfId="16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725659268684A8C3698EDD7A4A760" ma:contentTypeVersion="5" ma:contentTypeDescription="Crie um novo documento." ma:contentTypeScope="" ma:versionID="da02524ae76c0b2db83e94fc701dd8f3">
  <xsd:schema xmlns:xsd="http://www.w3.org/2001/XMLSchema" xmlns:xs="http://www.w3.org/2001/XMLSchema" xmlns:p="http://schemas.microsoft.com/office/2006/metadata/properties" xmlns:ns2="dd672efd-914e-43b9-8a12-d5de897e3e13" xmlns:ns3="965a5651-c003-4491-8bb4-cf333821dd20" targetNamespace="http://schemas.microsoft.com/office/2006/metadata/properties" ma:root="true" ma:fieldsID="5f99843cb20a1a9e3a10f0eed166a6e3" ns2:_="" ns3:_="">
    <xsd:import namespace="dd672efd-914e-43b9-8a12-d5de897e3e13"/>
    <xsd:import namespace="965a5651-c003-4491-8bb4-cf333821d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72efd-914e-43b9-8a12-d5de897e3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651-c003-4491-8bb4-cf333821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C1E732-7D98-45E0-811C-8238F90D3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72efd-914e-43b9-8a12-d5de897e3e13"/>
    <ds:schemaRef ds:uri="965a5651-c003-4491-8bb4-cf333821d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F2AD7-7310-4AFC-87B9-F10CA69323F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Cemig GT (Sumário)</vt:lpstr>
      <vt:lpstr>Balanço de Energia</vt:lpstr>
      <vt:lpstr>Venda de energia por classe</vt:lpstr>
      <vt:lpstr>Receita</vt:lpstr>
      <vt:lpstr>Custos e Despesas</vt:lpstr>
      <vt:lpstr>Resultado Financeiro</vt:lpstr>
      <vt:lpstr>Endividamento</vt:lpstr>
      <vt:lpstr>Investimentos</vt:lpstr>
      <vt:lpstr>BP (Ativo)</vt:lpstr>
      <vt:lpstr>BP (Passivo)</vt:lpstr>
      <vt:lpstr>LAJIDA</vt:lpstr>
      <vt:lpstr>DRE</vt:lpstr>
      <vt:lpstr>DFC</vt:lpstr>
      <vt:lpstr>'Custos e Despesas'!_Hlk160453777</vt:lpstr>
      <vt:lpstr>DFC!_Toc229977613</vt:lpstr>
      <vt:lpstr>'BP (Passivo)'!_Toc282006926</vt:lpstr>
      <vt:lpstr>'BP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c056837</cp:lastModifiedBy>
  <cp:revision/>
  <dcterms:created xsi:type="dcterms:W3CDTF">2020-11-04T13:02:04Z</dcterms:created>
  <dcterms:modified xsi:type="dcterms:W3CDTF">2023-11-09T17:41:20Z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